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_3_Планирование\План 2022\"/>
    </mc:Choice>
  </mc:AlternateContent>
  <bookViews>
    <workbookView xWindow="0" yWindow="0" windowWidth="28800" windowHeight="11235"/>
  </bookViews>
  <sheets>
    <sheet name="ПЗ_2022_текущий" sheetId="1" r:id="rId1"/>
  </sheets>
  <definedNames>
    <definedName name="_xlnm._FilterDatabase" localSheetId="0" hidden="1">ПЗ_2022_текущий!$A$20:$EK$248</definedName>
    <definedName name="ДаНет">#N/A</definedName>
    <definedName name="_xlnm.Print_Area" localSheetId="0">ПЗ_2022_текущий!$A$1:$AD$282</definedName>
    <definedName name="ОКАТО_код">#N/A</definedName>
    <definedName name="ОКЕИ_код">#N/A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4" i="1" l="1"/>
  <c r="S244" i="1"/>
  <c r="K244" i="1"/>
  <c r="AE243" i="1"/>
  <c r="AA243" i="1"/>
  <c r="Z243" i="1"/>
  <c r="Y243" i="1"/>
  <c r="X243" i="1"/>
  <c r="W243" i="1"/>
  <c r="AE242" i="1"/>
  <c r="AA242" i="1"/>
  <c r="Z242" i="1"/>
  <c r="Y242" i="1"/>
  <c r="X242" i="1"/>
  <c r="W242" i="1"/>
  <c r="AE241" i="1"/>
  <c r="AA241" i="1"/>
  <c r="Z241" i="1"/>
  <c r="Y241" i="1"/>
  <c r="X241" i="1"/>
  <c r="W241" i="1"/>
  <c r="R241" i="1"/>
  <c r="AE240" i="1"/>
  <c r="AA240" i="1"/>
  <c r="Z240" i="1"/>
  <c r="Y240" i="1"/>
  <c r="X240" i="1"/>
  <c r="W240" i="1"/>
  <c r="R240" i="1"/>
  <c r="AE239" i="1"/>
  <c r="AA239" i="1"/>
  <c r="Z239" i="1"/>
  <c r="Y239" i="1"/>
  <c r="X239" i="1"/>
  <c r="W239" i="1"/>
  <c r="R239" i="1"/>
  <c r="AE238" i="1"/>
  <c r="AA238" i="1"/>
  <c r="Z238" i="1"/>
  <c r="Y238" i="1"/>
  <c r="X238" i="1"/>
  <c r="W238" i="1"/>
  <c r="R238" i="1"/>
  <c r="AE237" i="1"/>
  <c r="AA237" i="1"/>
  <c r="Z237" i="1"/>
  <c r="Y237" i="1"/>
  <c r="X237" i="1"/>
  <c r="W237" i="1"/>
  <c r="R237" i="1"/>
  <c r="AE236" i="1"/>
  <c r="AA236" i="1"/>
  <c r="Z236" i="1"/>
  <c r="Y236" i="1"/>
  <c r="X236" i="1"/>
  <c r="W236" i="1"/>
  <c r="R236" i="1"/>
  <c r="AE235" i="1"/>
  <c r="AA235" i="1"/>
  <c r="Z235" i="1"/>
  <c r="Y235" i="1"/>
  <c r="X235" i="1"/>
  <c r="W235" i="1"/>
  <c r="R235" i="1"/>
  <c r="AE234" i="1"/>
  <c r="AA234" i="1"/>
  <c r="Z234" i="1"/>
  <c r="Y234" i="1"/>
  <c r="X234" i="1"/>
  <c r="W234" i="1"/>
  <c r="R234" i="1"/>
  <c r="AE233" i="1"/>
  <c r="AA233" i="1"/>
  <c r="Z233" i="1"/>
  <c r="Y233" i="1"/>
  <c r="X233" i="1"/>
  <c r="W233" i="1"/>
  <c r="R233" i="1"/>
  <c r="AE232" i="1"/>
  <c r="AA232" i="1"/>
  <c r="Z232" i="1"/>
  <c r="Y232" i="1"/>
  <c r="X232" i="1"/>
  <c r="W232" i="1"/>
  <c r="R232" i="1"/>
  <c r="AE231" i="1"/>
  <c r="AA231" i="1"/>
  <c r="Z231" i="1"/>
  <c r="Y231" i="1"/>
  <c r="X231" i="1"/>
  <c r="W231" i="1"/>
  <c r="R231" i="1"/>
  <c r="AE230" i="1"/>
  <c r="AA230" i="1"/>
  <c r="Z230" i="1"/>
  <c r="Y230" i="1"/>
  <c r="X230" i="1"/>
  <c r="W230" i="1"/>
  <c r="AE229" i="1"/>
  <c r="AA229" i="1"/>
  <c r="Z229" i="1"/>
  <c r="Y229" i="1"/>
  <c r="X229" i="1"/>
  <c r="W229" i="1"/>
  <c r="R229" i="1"/>
  <c r="AE228" i="1"/>
  <c r="AA228" i="1"/>
  <c r="Z228" i="1"/>
  <c r="Y228" i="1"/>
  <c r="X228" i="1"/>
  <c r="W228" i="1"/>
  <c r="AE227" i="1"/>
  <c r="AA227" i="1"/>
  <c r="Z227" i="1"/>
  <c r="Y227" i="1"/>
  <c r="X227" i="1"/>
  <c r="W227" i="1"/>
  <c r="AE226" i="1"/>
  <c r="AA226" i="1"/>
  <c r="Z226" i="1"/>
  <c r="Y226" i="1"/>
  <c r="X226" i="1"/>
  <c r="W226" i="1"/>
  <c r="R226" i="1"/>
  <c r="AE225" i="1"/>
  <c r="AA225" i="1"/>
  <c r="Z225" i="1"/>
  <c r="Y225" i="1"/>
  <c r="X225" i="1"/>
  <c r="W225" i="1"/>
  <c r="R225" i="1"/>
  <c r="AE224" i="1"/>
  <c r="AA224" i="1"/>
  <c r="Z224" i="1"/>
  <c r="Y224" i="1"/>
  <c r="X224" i="1"/>
  <c r="W224" i="1"/>
  <c r="AE223" i="1"/>
  <c r="AA223" i="1"/>
  <c r="Z223" i="1"/>
  <c r="Y223" i="1"/>
  <c r="W223" i="1"/>
  <c r="S223" i="1"/>
  <c r="X223" i="1" s="1"/>
  <c r="AE222" i="1"/>
  <c r="AA222" i="1"/>
  <c r="Z222" i="1"/>
  <c r="Y222" i="1"/>
  <c r="X222" i="1"/>
  <c r="W222" i="1"/>
  <c r="AE221" i="1"/>
  <c r="AA221" i="1"/>
  <c r="Z221" i="1"/>
  <c r="Y221" i="1"/>
  <c r="X221" i="1"/>
  <c r="W221" i="1"/>
  <c r="AE220" i="1"/>
  <c r="AA220" i="1"/>
  <c r="Z220" i="1"/>
  <c r="Y220" i="1"/>
  <c r="X220" i="1"/>
  <c r="W220" i="1"/>
  <c r="R220" i="1"/>
  <c r="AE219" i="1"/>
  <c r="AA219" i="1"/>
  <c r="Z219" i="1"/>
  <c r="Y219" i="1"/>
  <c r="X219" i="1"/>
  <c r="W219" i="1"/>
  <c r="R219" i="1"/>
  <c r="AE218" i="1"/>
  <c r="AA218" i="1"/>
  <c r="Z218" i="1"/>
  <c r="Y218" i="1"/>
  <c r="X218" i="1"/>
  <c r="W218" i="1"/>
  <c r="R218" i="1"/>
  <c r="AE217" i="1"/>
  <c r="AA217" i="1"/>
  <c r="Z217" i="1"/>
  <c r="Y217" i="1"/>
  <c r="X217" i="1"/>
  <c r="W217" i="1"/>
  <c r="R217" i="1"/>
  <c r="AE216" i="1"/>
  <c r="AA216" i="1"/>
  <c r="Z216" i="1"/>
  <c r="Y216" i="1"/>
  <c r="X216" i="1"/>
  <c r="W216" i="1"/>
  <c r="AE215" i="1"/>
  <c r="AA215" i="1"/>
  <c r="Z215" i="1"/>
  <c r="Y215" i="1"/>
  <c r="X215" i="1"/>
  <c r="W215" i="1"/>
  <c r="R215" i="1"/>
  <c r="AE214" i="1"/>
  <c r="AA214" i="1"/>
  <c r="Z214" i="1"/>
  <c r="Y214" i="1"/>
  <c r="X214" i="1"/>
  <c r="R214" i="1"/>
  <c r="W214" i="1" s="1"/>
  <c r="AE213" i="1"/>
  <c r="AA213" i="1"/>
  <c r="Z213" i="1"/>
  <c r="Y213" i="1"/>
  <c r="X213" i="1"/>
  <c r="W213" i="1"/>
  <c r="R213" i="1"/>
  <c r="AE212" i="1"/>
  <c r="AA212" i="1"/>
  <c r="Z212" i="1"/>
  <c r="Y212" i="1"/>
  <c r="X212" i="1"/>
  <c r="W212" i="1"/>
  <c r="R212" i="1"/>
  <c r="AE211" i="1"/>
  <c r="AA211" i="1"/>
  <c r="Z211" i="1"/>
  <c r="Y211" i="1"/>
  <c r="X211" i="1"/>
  <c r="R211" i="1"/>
  <c r="W211" i="1" s="1"/>
  <c r="AE210" i="1"/>
  <c r="AA210" i="1"/>
  <c r="Z210" i="1"/>
  <c r="Y210" i="1"/>
  <c r="X210" i="1"/>
  <c r="R210" i="1"/>
  <c r="W210" i="1" s="1"/>
  <c r="AE209" i="1"/>
  <c r="AA209" i="1"/>
  <c r="Z209" i="1"/>
  <c r="Y209" i="1"/>
  <c r="X209" i="1"/>
  <c r="W209" i="1"/>
  <c r="AE208" i="1"/>
  <c r="AA208" i="1"/>
  <c r="Z208" i="1"/>
  <c r="Y208" i="1"/>
  <c r="X208" i="1"/>
  <c r="R208" i="1"/>
  <c r="W208" i="1" s="1"/>
  <c r="AE207" i="1"/>
  <c r="AA207" i="1"/>
  <c r="Z207" i="1"/>
  <c r="Y207" i="1"/>
  <c r="X207" i="1"/>
  <c r="W207" i="1"/>
  <c r="R207" i="1"/>
  <c r="AE206" i="1"/>
  <c r="AA206" i="1"/>
  <c r="Z206" i="1"/>
  <c r="Y206" i="1"/>
  <c r="X206" i="1"/>
  <c r="W206" i="1"/>
  <c r="R206" i="1"/>
  <c r="AE205" i="1"/>
  <c r="AA205" i="1"/>
  <c r="Z205" i="1"/>
  <c r="Y205" i="1"/>
  <c r="X205" i="1"/>
  <c r="W205" i="1"/>
  <c r="R205" i="1"/>
  <c r="AE204" i="1"/>
  <c r="AA204" i="1"/>
  <c r="Z204" i="1"/>
  <c r="Y204" i="1"/>
  <c r="X204" i="1"/>
  <c r="W204" i="1"/>
  <c r="R204" i="1"/>
  <c r="AE203" i="1"/>
  <c r="AA203" i="1"/>
  <c r="Z203" i="1"/>
  <c r="Y203" i="1"/>
  <c r="X203" i="1"/>
  <c r="W203" i="1"/>
  <c r="R203" i="1"/>
  <c r="AE202" i="1"/>
  <c r="AA202" i="1"/>
  <c r="Z202" i="1"/>
  <c r="Y202" i="1"/>
  <c r="X202" i="1"/>
  <c r="W202" i="1"/>
  <c r="R202" i="1"/>
  <c r="AE201" i="1"/>
  <c r="AA201" i="1"/>
  <c r="Z201" i="1"/>
  <c r="Y201" i="1"/>
  <c r="X201" i="1"/>
  <c r="W201" i="1"/>
  <c r="R201" i="1"/>
  <c r="AE200" i="1"/>
  <c r="AA200" i="1"/>
  <c r="Z200" i="1"/>
  <c r="Y200" i="1"/>
  <c r="X200" i="1"/>
  <c r="R200" i="1"/>
  <c r="W200" i="1" s="1"/>
  <c r="AE199" i="1"/>
  <c r="AA199" i="1"/>
  <c r="Z199" i="1"/>
  <c r="Y199" i="1"/>
  <c r="X199" i="1"/>
  <c r="W199" i="1"/>
  <c r="R199" i="1"/>
  <c r="AE198" i="1"/>
  <c r="AA198" i="1"/>
  <c r="Z198" i="1"/>
  <c r="Y198" i="1"/>
  <c r="X198" i="1"/>
  <c r="W198" i="1"/>
  <c r="R198" i="1"/>
  <c r="AE197" i="1"/>
  <c r="AA197" i="1"/>
  <c r="Z197" i="1"/>
  <c r="Y197" i="1"/>
  <c r="X197" i="1"/>
  <c r="W197" i="1"/>
  <c r="R197" i="1"/>
  <c r="AE196" i="1"/>
  <c r="AA196" i="1"/>
  <c r="Z196" i="1"/>
  <c r="Y196" i="1"/>
  <c r="X196" i="1"/>
  <c r="R196" i="1"/>
  <c r="W196" i="1" s="1"/>
  <c r="AE195" i="1"/>
  <c r="AA195" i="1"/>
  <c r="Z195" i="1"/>
  <c r="Y195" i="1"/>
  <c r="X195" i="1"/>
  <c r="W195" i="1"/>
  <c r="R195" i="1"/>
  <c r="AE194" i="1"/>
  <c r="AA194" i="1"/>
  <c r="Z194" i="1"/>
  <c r="Y194" i="1"/>
  <c r="X194" i="1"/>
  <c r="W194" i="1"/>
  <c r="R194" i="1"/>
  <c r="AE193" i="1"/>
  <c r="AA193" i="1"/>
  <c r="Z193" i="1"/>
  <c r="Y193" i="1"/>
  <c r="X193" i="1"/>
  <c r="W193" i="1"/>
  <c r="R193" i="1"/>
  <c r="AE192" i="1"/>
  <c r="AA192" i="1"/>
  <c r="Z192" i="1"/>
  <c r="Y192" i="1"/>
  <c r="X192" i="1"/>
  <c r="W192" i="1"/>
  <c r="R192" i="1"/>
  <c r="AE191" i="1"/>
  <c r="AA191" i="1"/>
  <c r="Z191" i="1"/>
  <c r="Y191" i="1"/>
  <c r="X191" i="1"/>
  <c r="W191" i="1"/>
  <c r="R191" i="1"/>
  <c r="AE190" i="1"/>
  <c r="AA190" i="1"/>
  <c r="Z190" i="1"/>
  <c r="Y190" i="1"/>
  <c r="X190" i="1"/>
  <c r="W190" i="1"/>
  <c r="R190" i="1"/>
  <c r="AE189" i="1"/>
  <c r="AA189" i="1"/>
  <c r="Z189" i="1"/>
  <c r="Y189" i="1"/>
  <c r="X189" i="1"/>
  <c r="W189" i="1"/>
  <c r="R189" i="1"/>
  <c r="AE188" i="1"/>
  <c r="AA188" i="1"/>
  <c r="Z188" i="1"/>
  <c r="Y188" i="1"/>
  <c r="X188" i="1"/>
  <c r="W188" i="1"/>
  <c r="R188" i="1"/>
  <c r="AE187" i="1"/>
  <c r="AA187" i="1"/>
  <c r="Z187" i="1"/>
  <c r="Y187" i="1"/>
  <c r="X187" i="1"/>
  <c r="W187" i="1"/>
  <c r="R187" i="1"/>
  <c r="AE186" i="1"/>
  <c r="AA186" i="1"/>
  <c r="Z186" i="1"/>
  <c r="Y186" i="1"/>
  <c r="X186" i="1"/>
  <c r="W186" i="1"/>
  <c r="R186" i="1"/>
  <c r="AE185" i="1"/>
  <c r="AA185" i="1"/>
  <c r="Z185" i="1"/>
  <c r="Y185" i="1"/>
  <c r="X185" i="1"/>
  <c r="W185" i="1"/>
  <c r="R185" i="1"/>
  <c r="AE184" i="1"/>
  <c r="AA184" i="1"/>
  <c r="Z184" i="1"/>
  <c r="Y184" i="1"/>
  <c r="X184" i="1"/>
  <c r="W184" i="1"/>
  <c r="R184" i="1"/>
  <c r="AE183" i="1"/>
  <c r="AA183" i="1"/>
  <c r="Z183" i="1"/>
  <c r="Y183" i="1"/>
  <c r="X183" i="1"/>
  <c r="W183" i="1"/>
  <c r="R183" i="1"/>
  <c r="AE182" i="1"/>
  <c r="AA182" i="1"/>
  <c r="Z182" i="1"/>
  <c r="Y182" i="1"/>
  <c r="X182" i="1"/>
  <c r="W182" i="1"/>
  <c r="R182" i="1"/>
  <c r="AE181" i="1"/>
  <c r="AA181" i="1"/>
  <c r="Z181" i="1"/>
  <c r="Y181" i="1"/>
  <c r="X181" i="1"/>
  <c r="W181" i="1"/>
  <c r="R181" i="1"/>
  <c r="AE180" i="1"/>
  <c r="AA180" i="1"/>
  <c r="Z180" i="1"/>
  <c r="Y180" i="1"/>
  <c r="X180" i="1"/>
  <c r="R180" i="1"/>
  <c r="W180" i="1" s="1"/>
  <c r="AE179" i="1"/>
  <c r="AA179" i="1"/>
  <c r="Z179" i="1"/>
  <c r="Y179" i="1"/>
  <c r="X179" i="1"/>
  <c r="W179" i="1"/>
  <c r="R179" i="1"/>
  <c r="AE178" i="1"/>
  <c r="AA178" i="1"/>
  <c r="Z178" i="1"/>
  <c r="Y178" i="1"/>
  <c r="X178" i="1"/>
  <c r="W178" i="1"/>
  <c r="R178" i="1"/>
  <c r="AE177" i="1"/>
  <c r="AA177" i="1"/>
  <c r="Z177" i="1"/>
  <c r="Y177" i="1"/>
  <c r="X177" i="1"/>
  <c r="W177" i="1"/>
  <c r="R177" i="1"/>
  <c r="AE176" i="1"/>
  <c r="AA176" i="1"/>
  <c r="Z176" i="1"/>
  <c r="Y176" i="1"/>
  <c r="X176" i="1"/>
  <c r="W176" i="1"/>
  <c r="R176" i="1"/>
  <c r="AE175" i="1"/>
  <c r="AA175" i="1"/>
  <c r="Z175" i="1"/>
  <c r="Y175" i="1"/>
  <c r="X175" i="1"/>
  <c r="R175" i="1"/>
  <c r="W175" i="1" s="1"/>
  <c r="AE174" i="1"/>
  <c r="AA174" i="1"/>
  <c r="Z174" i="1"/>
  <c r="Y174" i="1"/>
  <c r="X174" i="1"/>
  <c r="W174" i="1"/>
  <c r="R174" i="1"/>
  <c r="AE173" i="1"/>
  <c r="AE172" i="1"/>
  <c r="AA172" i="1"/>
  <c r="Z172" i="1"/>
  <c r="Y172" i="1"/>
  <c r="X172" i="1"/>
  <c r="W172" i="1"/>
  <c r="R172" i="1"/>
  <c r="AE171" i="1"/>
  <c r="AA171" i="1"/>
  <c r="Z171" i="1"/>
  <c r="Y171" i="1"/>
  <c r="X171" i="1"/>
  <c r="W171" i="1"/>
  <c r="R171" i="1"/>
  <c r="AE170" i="1"/>
  <c r="AA170" i="1"/>
  <c r="Z170" i="1"/>
  <c r="Y170" i="1"/>
  <c r="X170" i="1"/>
  <c r="W170" i="1"/>
  <c r="R170" i="1"/>
  <c r="AE169" i="1"/>
  <c r="AA169" i="1"/>
  <c r="Z169" i="1"/>
  <c r="Y169" i="1"/>
  <c r="X169" i="1"/>
  <c r="W169" i="1"/>
  <c r="R169" i="1"/>
  <c r="AE168" i="1"/>
  <c r="AA168" i="1"/>
  <c r="Z168" i="1"/>
  <c r="Y168" i="1"/>
  <c r="X168" i="1"/>
  <c r="W168" i="1"/>
  <c r="R168" i="1"/>
  <c r="AE167" i="1"/>
  <c r="AA167" i="1"/>
  <c r="Z167" i="1"/>
  <c r="Y167" i="1"/>
  <c r="X167" i="1"/>
  <c r="W167" i="1"/>
  <c r="R167" i="1"/>
  <c r="AE166" i="1"/>
  <c r="AA166" i="1"/>
  <c r="Z166" i="1"/>
  <c r="Y166" i="1"/>
  <c r="X166" i="1"/>
  <c r="W166" i="1"/>
  <c r="R166" i="1"/>
  <c r="AE165" i="1"/>
  <c r="AA165" i="1"/>
  <c r="Z165" i="1"/>
  <c r="Y165" i="1"/>
  <c r="X165" i="1"/>
  <c r="R165" i="1"/>
  <c r="W165" i="1" s="1"/>
  <c r="AE164" i="1"/>
  <c r="AA164" i="1"/>
  <c r="Z164" i="1"/>
  <c r="Y164" i="1"/>
  <c r="X164" i="1"/>
  <c r="W164" i="1"/>
  <c r="R164" i="1"/>
  <c r="AE163" i="1"/>
  <c r="AA163" i="1"/>
  <c r="Z163" i="1"/>
  <c r="Y163" i="1"/>
  <c r="X163" i="1"/>
  <c r="W163" i="1"/>
  <c r="R163" i="1"/>
  <c r="AE162" i="1"/>
  <c r="AA162" i="1"/>
  <c r="Z162" i="1"/>
  <c r="Y162" i="1"/>
  <c r="X162" i="1"/>
  <c r="R162" i="1"/>
  <c r="W162" i="1" s="1"/>
  <c r="AE161" i="1"/>
  <c r="AA161" i="1"/>
  <c r="Z161" i="1"/>
  <c r="Y161" i="1"/>
  <c r="X161" i="1"/>
  <c r="R161" i="1"/>
  <c r="W161" i="1" s="1"/>
  <c r="AE160" i="1"/>
  <c r="AA160" i="1"/>
  <c r="Z160" i="1"/>
  <c r="Y160" i="1"/>
  <c r="X160" i="1"/>
  <c r="W160" i="1"/>
  <c r="R160" i="1"/>
  <c r="AE159" i="1"/>
  <c r="AA159" i="1"/>
  <c r="Z159" i="1"/>
  <c r="Y159" i="1"/>
  <c r="X159" i="1"/>
  <c r="W159" i="1"/>
  <c r="R159" i="1"/>
  <c r="AE158" i="1"/>
  <c r="AA158" i="1"/>
  <c r="Z158" i="1"/>
  <c r="Y158" i="1"/>
  <c r="X158" i="1"/>
  <c r="W158" i="1"/>
  <c r="AE157" i="1"/>
  <c r="AA157" i="1"/>
  <c r="Z157" i="1"/>
  <c r="Y157" i="1"/>
  <c r="X157" i="1"/>
  <c r="W157" i="1"/>
  <c r="R157" i="1"/>
  <c r="AE156" i="1"/>
  <c r="AA156" i="1"/>
  <c r="Z156" i="1"/>
  <c r="Y156" i="1"/>
  <c r="X156" i="1"/>
  <c r="W156" i="1"/>
  <c r="R156" i="1"/>
  <c r="AE155" i="1"/>
  <c r="AA155" i="1"/>
  <c r="Z155" i="1"/>
  <c r="Y155" i="1"/>
  <c r="X155" i="1"/>
  <c r="W155" i="1"/>
  <c r="R155" i="1"/>
  <c r="AE154" i="1"/>
  <c r="AA154" i="1"/>
  <c r="Z154" i="1"/>
  <c r="Y154" i="1"/>
  <c r="X154" i="1"/>
  <c r="W154" i="1"/>
  <c r="R154" i="1"/>
  <c r="AE153" i="1"/>
  <c r="AA153" i="1"/>
  <c r="Z153" i="1"/>
  <c r="Y153" i="1"/>
  <c r="X153" i="1"/>
  <c r="W153" i="1"/>
  <c r="R153" i="1"/>
  <c r="AE152" i="1"/>
  <c r="AA152" i="1"/>
  <c r="Z152" i="1"/>
  <c r="Y152" i="1"/>
  <c r="X152" i="1"/>
  <c r="W152" i="1"/>
  <c r="R152" i="1"/>
  <c r="AE151" i="1"/>
  <c r="AA151" i="1"/>
  <c r="Z151" i="1"/>
  <c r="Y151" i="1"/>
  <c r="X151" i="1"/>
  <c r="W151" i="1"/>
  <c r="R151" i="1"/>
  <c r="AE150" i="1"/>
  <c r="AA150" i="1"/>
  <c r="Z150" i="1"/>
  <c r="Y150" i="1"/>
  <c r="X150" i="1"/>
  <c r="W150" i="1"/>
  <c r="R150" i="1"/>
  <c r="AE149" i="1"/>
  <c r="AA149" i="1"/>
  <c r="Z149" i="1"/>
  <c r="Y149" i="1"/>
  <c r="X149" i="1"/>
  <c r="W149" i="1"/>
  <c r="R149" i="1"/>
  <c r="AE148" i="1"/>
  <c r="AA148" i="1"/>
  <c r="Z148" i="1"/>
  <c r="Y148" i="1"/>
  <c r="X148" i="1"/>
  <c r="W148" i="1"/>
  <c r="R148" i="1"/>
  <c r="AE147" i="1"/>
  <c r="AA147" i="1"/>
  <c r="Z147" i="1"/>
  <c r="Y147" i="1"/>
  <c r="X147" i="1"/>
  <c r="W147" i="1"/>
  <c r="R147" i="1"/>
  <c r="AE146" i="1"/>
  <c r="AA146" i="1"/>
  <c r="Z146" i="1"/>
  <c r="Y146" i="1"/>
  <c r="X146" i="1"/>
  <c r="R146" i="1"/>
  <c r="W146" i="1" s="1"/>
  <c r="AE145" i="1"/>
  <c r="AA145" i="1"/>
  <c r="Z145" i="1"/>
  <c r="Y145" i="1"/>
  <c r="X145" i="1"/>
  <c r="W145" i="1"/>
  <c r="R145" i="1"/>
  <c r="AE144" i="1"/>
  <c r="AA144" i="1"/>
  <c r="Z144" i="1"/>
  <c r="Y144" i="1"/>
  <c r="X144" i="1"/>
  <c r="W144" i="1"/>
  <c r="R144" i="1"/>
  <c r="AE143" i="1"/>
  <c r="AA143" i="1"/>
  <c r="Z143" i="1"/>
  <c r="Y143" i="1"/>
  <c r="X143" i="1"/>
  <c r="R143" i="1"/>
  <c r="W143" i="1" s="1"/>
  <c r="AE142" i="1"/>
  <c r="AA142" i="1"/>
  <c r="Z142" i="1"/>
  <c r="Y142" i="1"/>
  <c r="X142" i="1"/>
  <c r="R142" i="1"/>
  <c r="W142" i="1" s="1"/>
  <c r="AE141" i="1"/>
  <c r="AA141" i="1"/>
  <c r="Z141" i="1"/>
  <c r="Y141" i="1"/>
  <c r="X141" i="1"/>
  <c r="W141" i="1"/>
  <c r="R141" i="1"/>
  <c r="AE140" i="1"/>
  <c r="AA140" i="1"/>
  <c r="Z140" i="1"/>
  <c r="Y140" i="1"/>
  <c r="X140" i="1"/>
  <c r="W140" i="1"/>
  <c r="R140" i="1"/>
  <c r="AE139" i="1"/>
  <c r="AA139" i="1"/>
  <c r="Z139" i="1"/>
  <c r="Y139" i="1"/>
  <c r="X139" i="1"/>
  <c r="W139" i="1"/>
  <c r="R139" i="1"/>
  <c r="AE138" i="1"/>
  <c r="AA138" i="1"/>
  <c r="Z138" i="1"/>
  <c r="Y138" i="1"/>
  <c r="X138" i="1"/>
  <c r="W138" i="1"/>
  <c r="R138" i="1"/>
  <c r="AE137" i="1"/>
  <c r="AA137" i="1"/>
  <c r="Z137" i="1"/>
  <c r="Y137" i="1"/>
  <c r="X137" i="1"/>
  <c r="W137" i="1"/>
  <c r="R137" i="1"/>
  <c r="AE136" i="1"/>
  <c r="AA136" i="1"/>
  <c r="Z136" i="1"/>
  <c r="Y136" i="1"/>
  <c r="X136" i="1"/>
  <c r="W136" i="1"/>
  <c r="R136" i="1"/>
  <c r="AE135" i="1"/>
  <c r="AA135" i="1"/>
  <c r="Z135" i="1"/>
  <c r="Y135" i="1"/>
  <c r="X135" i="1"/>
  <c r="W135" i="1"/>
  <c r="R135" i="1"/>
  <c r="AE134" i="1"/>
  <c r="AA134" i="1"/>
  <c r="Z134" i="1"/>
  <c r="Y134" i="1"/>
  <c r="X134" i="1"/>
  <c r="W134" i="1"/>
  <c r="R134" i="1"/>
  <c r="AE133" i="1"/>
  <c r="AA133" i="1"/>
  <c r="Z133" i="1"/>
  <c r="Y133" i="1"/>
  <c r="X133" i="1"/>
  <c r="W133" i="1"/>
  <c r="R133" i="1"/>
  <c r="AE132" i="1"/>
  <c r="AE131" i="1"/>
  <c r="AA131" i="1"/>
  <c r="Z131" i="1"/>
  <c r="Y131" i="1"/>
  <c r="X131" i="1"/>
  <c r="W131" i="1"/>
  <c r="R131" i="1"/>
  <c r="AE130" i="1"/>
  <c r="AA130" i="1"/>
  <c r="Z130" i="1"/>
  <c r="Y130" i="1"/>
  <c r="X130" i="1"/>
  <c r="W130" i="1"/>
  <c r="R130" i="1"/>
  <c r="AE129" i="1"/>
  <c r="AA129" i="1"/>
  <c r="Z129" i="1"/>
  <c r="Y129" i="1"/>
  <c r="X129" i="1"/>
  <c r="W129" i="1"/>
  <c r="AE128" i="1"/>
  <c r="AA128" i="1"/>
  <c r="Z128" i="1"/>
  <c r="Y128" i="1"/>
  <c r="X128" i="1"/>
  <c r="W128" i="1"/>
  <c r="R128" i="1"/>
  <c r="AE127" i="1"/>
  <c r="AA127" i="1"/>
  <c r="Z127" i="1"/>
  <c r="Y127" i="1"/>
  <c r="X127" i="1"/>
  <c r="W127" i="1"/>
  <c r="R127" i="1"/>
  <c r="AE126" i="1"/>
  <c r="AA126" i="1"/>
  <c r="Z126" i="1"/>
  <c r="Y126" i="1"/>
  <c r="X126" i="1"/>
  <c r="W126" i="1"/>
  <c r="R126" i="1"/>
  <c r="AE125" i="1"/>
  <c r="AA125" i="1"/>
  <c r="Z125" i="1"/>
  <c r="Y125" i="1"/>
  <c r="X125" i="1"/>
  <c r="R125" i="1"/>
  <c r="W125" i="1" s="1"/>
  <c r="AE124" i="1"/>
  <c r="AA124" i="1"/>
  <c r="Z124" i="1"/>
  <c r="Y124" i="1"/>
  <c r="X124" i="1"/>
  <c r="W124" i="1"/>
  <c r="R124" i="1"/>
  <c r="AE123" i="1"/>
  <c r="AA123" i="1"/>
  <c r="Z123" i="1"/>
  <c r="Y123" i="1"/>
  <c r="X123" i="1"/>
  <c r="W123" i="1"/>
  <c r="R123" i="1"/>
  <c r="AE122" i="1"/>
  <c r="AA122" i="1"/>
  <c r="Z122" i="1"/>
  <c r="Y122" i="1"/>
  <c r="X122" i="1"/>
  <c r="W122" i="1"/>
  <c r="R122" i="1"/>
  <c r="AE121" i="1"/>
  <c r="AA121" i="1"/>
  <c r="Z121" i="1"/>
  <c r="Y121" i="1"/>
  <c r="X121" i="1"/>
  <c r="W121" i="1"/>
  <c r="R121" i="1"/>
  <c r="AE120" i="1"/>
  <c r="AA120" i="1"/>
  <c r="Z120" i="1"/>
  <c r="Y120" i="1"/>
  <c r="X120" i="1"/>
  <c r="W120" i="1"/>
  <c r="R120" i="1"/>
  <c r="AE119" i="1"/>
  <c r="AA119" i="1"/>
  <c r="Z119" i="1"/>
  <c r="Y119" i="1"/>
  <c r="X119" i="1"/>
  <c r="W119" i="1"/>
  <c r="R119" i="1"/>
  <c r="AE118" i="1"/>
  <c r="AA118" i="1"/>
  <c r="Z118" i="1"/>
  <c r="Y118" i="1"/>
  <c r="X118" i="1"/>
  <c r="W118" i="1"/>
  <c r="R118" i="1"/>
  <c r="AE117" i="1"/>
  <c r="AA117" i="1"/>
  <c r="Z117" i="1"/>
  <c r="Y117" i="1"/>
  <c r="X117" i="1"/>
  <c r="R117" i="1"/>
  <c r="W117" i="1" s="1"/>
  <c r="AE116" i="1"/>
  <c r="AE115" i="1"/>
  <c r="AE114" i="1"/>
  <c r="AA114" i="1"/>
  <c r="Z114" i="1"/>
  <c r="Y114" i="1"/>
  <c r="X114" i="1"/>
  <c r="W114" i="1"/>
  <c r="R114" i="1"/>
  <c r="AE113" i="1"/>
  <c r="AA113" i="1"/>
  <c r="Z113" i="1"/>
  <c r="Y113" i="1"/>
  <c r="X113" i="1"/>
  <c r="W113" i="1"/>
  <c r="R113" i="1"/>
  <c r="AE112" i="1"/>
  <c r="AA112" i="1"/>
  <c r="Z112" i="1"/>
  <c r="Y112" i="1"/>
  <c r="X112" i="1"/>
  <c r="W112" i="1"/>
  <c r="R112" i="1"/>
  <c r="AE111" i="1"/>
  <c r="AA111" i="1"/>
  <c r="Z111" i="1"/>
  <c r="Y111" i="1"/>
  <c r="X111" i="1"/>
  <c r="W111" i="1"/>
  <c r="R111" i="1"/>
  <c r="AE110" i="1"/>
  <c r="AA110" i="1"/>
  <c r="Z110" i="1"/>
  <c r="Y110" i="1"/>
  <c r="X110" i="1"/>
  <c r="R110" i="1"/>
  <c r="W110" i="1" s="1"/>
  <c r="AE109" i="1"/>
  <c r="AA109" i="1"/>
  <c r="Z109" i="1"/>
  <c r="Y109" i="1"/>
  <c r="X109" i="1"/>
  <c r="R109" i="1"/>
  <c r="W109" i="1" s="1"/>
  <c r="AE108" i="1"/>
  <c r="AA108" i="1"/>
  <c r="Z108" i="1"/>
  <c r="Y108" i="1"/>
  <c r="X108" i="1"/>
  <c r="W108" i="1"/>
  <c r="R108" i="1"/>
  <c r="AE107" i="1"/>
  <c r="AA107" i="1"/>
  <c r="Z107" i="1"/>
  <c r="Y107" i="1"/>
  <c r="X107" i="1"/>
  <c r="W107" i="1"/>
  <c r="R107" i="1"/>
  <c r="AE106" i="1"/>
  <c r="AA106" i="1"/>
  <c r="Z106" i="1"/>
  <c r="Y106" i="1"/>
  <c r="X106" i="1"/>
  <c r="R106" i="1"/>
  <c r="W106" i="1" s="1"/>
  <c r="AE105" i="1"/>
  <c r="AA105" i="1"/>
  <c r="Z105" i="1"/>
  <c r="Y105" i="1"/>
  <c r="X105" i="1"/>
  <c r="W105" i="1"/>
  <c r="R105" i="1"/>
  <c r="AE104" i="1"/>
  <c r="AA104" i="1"/>
  <c r="Z104" i="1"/>
  <c r="Y104" i="1"/>
  <c r="X104" i="1"/>
  <c r="W104" i="1"/>
  <c r="R104" i="1"/>
  <c r="AE103" i="1"/>
  <c r="AA103" i="1"/>
  <c r="Z103" i="1"/>
  <c r="Y103" i="1"/>
  <c r="X103" i="1"/>
  <c r="W103" i="1"/>
  <c r="R103" i="1"/>
  <c r="AE102" i="1"/>
  <c r="AA102" i="1"/>
  <c r="Z102" i="1"/>
  <c r="Y102" i="1"/>
  <c r="X102" i="1"/>
  <c r="W102" i="1"/>
  <c r="R102" i="1"/>
  <c r="AE101" i="1"/>
  <c r="AA101" i="1"/>
  <c r="Z101" i="1"/>
  <c r="Y101" i="1"/>
  <c r="X101" i="1"/>
  <c r="R101" i="1"/>
  <c r="W101" i="1" s="1"/>
  <c r="AE100" i="1"/>
  <c r="AA100" i="1"/>
  <c r="Z100" i="1"/>
  <c r="Y100" i="1"/>
  <c r="X100" i="1"/>
  <c r="W100" i="1"/>
  <c r="R100" i="1"/>
  <c r="AE99" i="1"/>
  <c r="AE98" i="1"/>
  <c r="AE97" i="1"/>
  <c r="AA97" i="1"/>
  <c r="Z97" i="1"/>
  <c r="Y97" i="1"/>
  <c r="X97" i="1"/>
  <c r="W97" i="1"/>
  <c r="R97" i="1"/>
  <c r="AE96" i="1"/>
  <c r="AA96" i="1"/>
  <c r="Z96" i="1"/>
  <c r="Y96" i="1"/>
  <c r="X96" i="1"/>
  <c r="W96" i="1"/>
  <c r="R96" i="1"/>
  <c r="AE95" i="1"/>
  <c r="AA95" i="1"/>
  <c r="Z95" i="1"/>
  <c r="Y95" i="1"/>
  <c r="X95" i="1"/>
  <c r="W95" i="1"/>
  <c r="R95" i="1"/>
  <c r="AE94" i="1"/>
  <c r="AE93" i="1"/>
  <c r="AA93" i="1"/>
  <c r="Z93" i="1"/>
  <c r="Y93" i="1"/>
  <c r="X93" i="1"/>
  <c r="W93" i="1"/>
  <c r="R93" i="1"/>
  <c r="AE92" i="1"/>
  <c r="AA92" i="1"/>
  <c r="Z92" i="1"/>
  <c r="Y92" i="1"/>
  <c r="X92" i="1"/>
  <c r="W92" i="1"/>
  <c r="R92" i="1"/>
  <c r="AE91" i="1"/>
  <c r="AA91" i="1"/>
  <c r="Z91" i="1"/>
  <c r="Y91" i="1"/>
  <c r="X91" i="1"/>
  <c r="W91" i="1"/>
  <c r="R91" i="1"/>
  <c r="AE90" i="1"/>
  <c r="AA90" i="1"/>
  <c r="Z90" i="1"/>
  <c r="Y90" i="1"/>
  <c r="X90" i="1"/>
  <c r="W90" i="1"/>
  <c r="R90" i="1"/>
  <c r="AE89" i="1"/>
  <c r="AA89" i="1"/>
  <c r="Z89" i="1"/>
  <c r="Y89" i="1"/>
  <c r="X89" i="1"/>
  <c r="W89" i="1"/>
  <c r="R89" i="1"/>
  <c r="AE88" i="1"/>
  <c r="AA88" i="1"/>
  <c r="Z88" i="1"/>
  <c r="Y88" i="1"/>
  <c r="X88" i="1"/>
  <c r="W88" i="1"/>
  <c r="R88" i="1"/>
  <c r="AE87" i="1"/>
  <c r="AA87" i="1"/>
  <c r="Z87" i="1"/>
  <c r="Y87" i="1"/>
  <c r="X87" i="1"/>
  <c r="R87" i="1"/>
  <c r="W87" i="1" s="1"/>
  <c r="AE83" i="1"/>
  <c r="AA83" i="1"/>
  <c r="Z83" i="1"/>
  <c r="Y83" i="1"/>
  <c r="X83" i="1"/>
  <c r="W83" i="1"/>
  <c r="R83" i="1"/>
  <c r="AE81" i="1"/>
  <c r="AA81" i="1"/>
  <c r="Z81" i="1"/>
  <c r="Y81" i="1"/>
  <c r="X81" i="1"/>
  <c r="W81" i="1"/>
  <c r="R81" i="1"/>
  <c r="AE80" i="1"/>
  <c r="AA80" i="1"/>
  <c r="Z80" i="1"/>
  <c r="Y80" i="1"/>
  <c r="X80" i="1"/>
  <c r="R80" i="1"/>
  <c r="W80" i="1" s="1"/>
  <c r="AE79" i="1"/>
  <c r="AA79" i="1"/>
  <c r="Z79" i="1"/>
  <c r="Y79" i="1"/>
  <c r="X79" i="1"/>
  <c r="W79" i="1"/>
  <c r="R79" i="1"/>
  <c r="AE77" i="1"/>
  <c r="AA77" i="1"/>
  <c r="Z77" i="1"/>
  <c r="Y77" i="1"/>
  <c r="X77" i="1"/>
  <c r="W77" i="1"/>
  <c r="R77" i="1"/>
  <c r="AE75" i="1"/>
  <c r="AA75" i="1"/>
  <c r="Z75" i="1"/>
  <c r="Y75" i="1"/>
  <c r="X75" i="1"/>
  <c r="W75" i="1"/>
  <c r="R75" i="1"/>
  <c r="AE74" i="1"/>
  <c r="AA74" i="1"/>
  <c r="Z74" i="1"/>
  <c r="Y74" i="1"/>
  <c r="X74" i="1"/>
  <c r="W74" i="1"/>
  <c r="R74" i="1"/>
  <c r="AE72" i="1"/>
  <c r="AA72" i="1"/>
  <c r="Z72" i="1"/>
  <c r="Y72" i="1"/>
  <c r="X72" i="1"/>
  <c r="W72" i="1"/>
  <c r="R72" i="1"/>
  <c r="AE71" i="1"/>
  <c r="AA71" i="1"/>
  <c r="Z71" i="1"/>
  <c r="Y71" i="1"/>
  <c r="X71" i="1"/>
  <c r="W71" i="1"/>
  <c r="R71" i="1"/>
  <c r="AE70" i="1"/>
  <c r="AA70" i="1"/>
  <c r="Z70" i="1"/>
  <c r="Y70" i="1"/>
  <c r="X70" i="1"/>
  <c r="W70" i="1"/>
  <c r="R70" i="1"/>
  <c r="AE69" i="1"/>
  <c r="AA69" i="1"/>
  <c r="Z69" i="1"/>
  <c r="Y69" i="1"/>
  <c r="X69" i="1"/>
  <c r="W69" i="1"/>
  <c r="R69" i="1"/>
  <c r="AE68" i="1"/>
  <c r="AA68" i="1"/>
  <c r="Z68" i="1"/>
  <c r="Y68" i="1"/>
  <c r="X68" i="1"/>
  <c r="W68" i="1"/>
  <c r="R68" i="1"/>
  <c r="AE67" i="1"/>
  <c r="AA67" i="1"/>
  <c r="Z67" i="1"/>
  <c r="Y67" i="1"/>
  <c r="X67" i="1"/>
  <c r="W67" i="1"/>
  <c r="R67" i="1"/>
  <c r="AE66" i="1"/>
  <c r="AA66" i="1"/>
  <c r="Z66" i="1"/>
  <c r="Y66" i="1"/>
  <c r="X66" i="1"/>
  <c r="W66" i="1"/>
  <c r="R66" i="1"/>
  <c r="AE65" i="1"/>
  <c r="AA65" i="1"/>
  <c r="Z65" i="1"/>
  <c r="Y65" i="1"/>
  <c r="X65" i="1"/>
  <c r="W65" i="1"/>
  <c r="R65" i="1"/>
  <c r="AE64" i="1"/>
  <c r="AA64" i="1"/>
  <c r="Z64" i="1"/>
  <c r="Y64" i="1"/>
  <c r="X64" i="1"/>
  <c r="W64" i="1"/>
  <c r="R64" i="1"/>
  <c r="AE63" i="1"/>
  <c r="AA63" i="1"/>
  <c r="Z63" i="1"/>
  <c r="Y63" i="1"/>
  <c r="X63" i="1"/>
  <c r="W63" i="1"/>
  <c r="R63" i="1"/>
  <c r="AE61" i="1"/>
  <c r="AA61" i="1"/>
  <c r="Z61" i="1"/>
  <c r="Y61" i="1"/>
  <c r="X61" i="1"/>
  <c r="W61" i="1"/>
  <c r="R61" i="1"/>
  <c r="AE60" i="1"/>
  <c r="AA60" i="1"/>
  <c r="Z60" i="1"/>
  <c r="Y60" i="1"/>
  <c r="X60" i="1"/>
  <c r="W60" i="1"/>
  <c r="R60" i="1"/>
  <c r="AE245" i="1" s="1"/>
  <c r="AE250" i="1" s="1"/>
  <c r="AE59" i="1"/>
  <c r="AA59" i="1"/>
  <c r="Z59" i="1"/>
  <c r="Y59" i="1"/>
  <c r="X59" i="1"/>
  <c r="W59" i="1"/>
  <c r="AE58" i="1"/>
  <c r="AA58" i="1"/>
  <c r="Z58" i="1"/>
  <c r="Y58" i="1"/>
  <c r="X58" i="1"/>
  <c r="W58" i="1"/>
  <c r="AE57" i="1"/>
  <c r="AA57" i="1"/>
  <c r="Z57" i="1"/>
  <c r="Y57" i="1"/>
  <c r="X57" i="1"/>
  <c r="W57" i="1"/>
  <c r="R57" i="1"/>
  <c r="AE56" i="1"/>
  <c r="AA56" i="1"/>
  <c r="Z56" i="1"/>
  <c r="Y56" i="1"/>
  <c r="X56" i="1"/>
  <c r="W56" i="1"/>
  <c r="AE55" i="1"/>
  <c r="AA55" i="1"/>
  <c r="Z55" i="1"/>
  <c r="Y55" i="1"/>
  <c r="X55" i="1"/>
  <c r="W55" i="1"/>
  <c r="AE54" i="1"/>
  <c r="AA54" i="1"/>
  <c r="Z54" i="1"/>
  <c r="Y54" i="1"/>
  <c r="X54" i="1"/>
  <c r="W54" i="1"/>
  <c r="AE53" i="1"/>
  <c r="AA53" i="1"/>
  <c r="Z53" i="1"/>
  <c r="Y53" i="1"/>
  <c r="X53" i="1"/>
  <c r="W53" i="1"/>
  <c r="AE52" i="1"/>
  <c r="AA52" i="1"/>
  <c r="Z52" i="1"/>
  <c r="Y52" i="1"/>
  <c r="X52" i="1"/>
  <c r="W52" i="1"/>
  <c r="AE51" i="1"/>
  <c r="AA51" i="1"/>
  <c r="Z51" i="1"/>
  <c r="Y51" i="1"/>
  <c r="X51" i="1"/>
  <c r="W51" i="1"/>
  <c r="AE50" i="1"/>
  <c r="AA50" i="1"/>
  <c r="Z50" i="1"/>
  <c r="Y50" i="1"/>
  <c r="X50" i="1"/>
  <c r="W50" i="1"/>
  <c r="AE49" i="1"/>
  <c r="AA49" i="1"/>
  <c r="Z49" i="1"/>
  <c r="Y49" i="1"/>
  <c r="X49" i="1"/>
  <c r="W49" i="1"/>
  <c r="AE48" i="1"/>
  <c r="AA48" i="1"/>
  <c r="Z48" i="1"/>
  <c r="Y48" i="1"/>
  <c r="X48" i="1"/>
  <c r="W48" i="1"/>
  <c r="AE47" i="1"/>
  <c r="AA47" i="1"/>
  <c r="Z47" i="1"/>
  <c r="Y47" i="1"/>
  <c r="X47" i="1"/>
  <c r="W47" i="1"/>
  <c r="AE46" i="1"/>
  <c r="AA46" i="1"/>
  <c r="Z46" i="1"/>
  <c r="Y46" i="1"/>
  <c r="X46" i="1"/>
  <c r="W46" i="1"/>
  <c r="R46" i="1"/>
  <c r="AE45" i="1"/>
  <c r="AA45" i="1"/>
  <c r="Z45" i="1"/>
  <c r="Y45" i="1"/>
  <c r="X45" i="1"/>
  <c r="W45" i="1"/>
  <c r="AE44" i="1"/>
  <c r="AA44" i="1"/>
  <c r="Z44" i="1"/>
  <c r="Y44" i="1"/>
  <c r="X44" i="1"/>
  <c r="W44" i="1"/>
  <c r="AE43" i="1"/>
  <c r="AA43" i="1"/>
  <c r="Z43" i="1"/>
  <c r="Y43" i="1"/>
  <c r="X43" i="1"/>
  <c r="W43" i="1"/>
  <c r="AE42" i="1"/>
  <c r="AA42" i="1"/>
  <c r="Z42" i="1"/>
  <c r="Y42" i="1"/>
  <c r="X42" i="1"/>
  <c r="W42" i="1"/>
  <c r="AE41" i="1"/>
  <c r="AA41" i="1"/>
  <c r="Z41" i="1"/>
  <c r="Y41" i="1"/>
  <c r="X41" i="1"/>
  <c r="W41" i="1"/>
  <c r="R41" i="1"/>
  <c r="AE40" i="1"/>
  <c r="AA40" i="1"/>
  <c r="Z40" i="1"/>
  <c r="Y40" i="1"/>
  <c r="X40" i="1"/>
  <c r="W40" i="1"/>
  <c r="AE39" i="1"/>
  <c r="AA39" i="1"/>
  <c r="Z39" i="1"/>
  <c r="Y39" i="1"/>
  <c r="X39" i="1"/>
  <c r="W39" i="1"/>
  <c r="AE38" i="1"/>
  <c r="AA38" i="1"/>
  <c r="Z38" i="1"/>
  <c r="Y38" i="1"/>
  <c r="X38" i="1"/>
  <c r="W38" i="1"/>
  <c r="R38" i="1"/>
  <c r="AE37" i="1"/>
  <c r="AA37" i="1"/>
  <c r="Z37" i="1"/>
  <c r="Y37" i="1"/>
  <c r="X37" i="1"/>
  <c r="W37" i="1"/>
  <c r="R37" i="1"/>
  <c r="AE36" i="1"/>
  <c r="AA36" i="1"/>
  <c r="Z36" i="1"/>
  <c r="Y36" i="1"/>
  <c r="X36" i="1"/>
  <c r="W36" i="1"/>
  <c r="AE35" i="1"/>
  <c r="AA35" i="1"/>
  <c r="Z35" i="1"/>
  <c r="Y35" i="1"/>
  <c r="X35" i="1"/>
  <c r="W35" i="1"/>
  <c r="AE34" i="1"/>
  <c r="AA34" i="1"/>
  <c r="Z34" i="1"/>
  <c r="Y34" i="1"/>
  <c r="X34" i="1"/>
  <c r="W34" i="1"/>
  <c r="AE33" i="1"/>
  <c r="AA33" i="1"/>
  <c r="Z33" i="1"/>
  <c r="Y33" i="1"/>
  <c r="X33" i="1"/>
  <c r="W33" i="1"/>
  <c r="AE32" i="1"/>
  <c r="AA32" i="1"/>
  <c r="Z32" i="1"/>
  <c r="Y32" i="1"/>
  <c r="X32" i="1"/>
  <c r="W32" i="1"/>
  <c r="AE31" i="1"/>
  <c r="AA31" i="1"/>
  <c r="Z31" i="1"/>
  <c r="Y31" i="1"/>
  <c r="X31" i="1"/>
  <c r="W31" i="1"/>
  <c r="AE30" i="1"/>
  <c r="AA30" i="1"/>
  <c r="Z30" i="1"/>
  <c r="Y30" i="1"/>
  <c r="X30" i="1"/>
  <c r="W30" i="1"/>
  <c r="AE29" i="1"/>
  <c r="AA29" i="1"/>
  <c r="Z29" i="1"/>
  <c r="Y29" i="1"/>
  <c r="X29" i="1"/>
  <c r="W29" i="1"/>
  <c r="AE28" i="1"/>
  <c r="AA28" i="1"/>
  <c r="Z28" i="1"/>
  <c r="Y28" i="1"/>
  <c r="X28" i="1"/>
  <c r="W28" i="1"/>
  <c r="R28" i="1"/>
  <c r="R244" i="1" s="1"/>
  <c r="AE27" i="1"/>
  <c r="AA27" i="1"/>
  <c r="Z27" i="1"/>
  <c r="Y27" i="1"/>
  <c r="X27" i="1"/>
  <c r="W27" i="1"/>
  <c r="AE26" i="1"/>
  <c r="AA26" i="1"/>
  <c r="Z26" i="1"/>
  <c r="Y26" i="1"/>
  <c r="X26" i="1"/>
  <c r="W26" i="1"/>
  <c r="AE25" i="1"/>
  <c r="AA25" i="1"/>
  <c r="Z25" i="1"/>
  <c r="Y25" i="1"/>
  <c r="X25" i="1"/>
  <c r="W25" i="1"/>
  <c r="AE24" i="1"/>
  <c r="AA24" i="1"/>
  <c r="Z24" i="1"/>
  <c r="Y24" i="1"/>
  <c r="X24" i="1"/>
  <c r="W24" i="1"/>
  <c r="AE23" i="1"/>
  <c r="AA23" i="1"/>
  <c r="Z23" i="1"/>
  <c r="Y23" i="1"/>
  <c r="X23" i="1"/>
  <c r="W23" i="1"/>
  <c r="AE22" i="1"/>
  <c r="AE244" i="1" s="1"/>
  <c r="AA22" i="1"/>
  <c r="AA244" i="1" s="1"/>
  <c r="Z22" i="1"/>
  <c r="Z244" i="1" s="1"/>
  <c r="Y22" i="1"/>
  <c r="Y244" i="1" s="1"/>
  <c r="X22" i="1"/>
  <c r="X244" i="1" s="1"/>
  <c r="W22" i="1"/>
  <c r="W244" i="1" s="1"/>
  <c r="D248" i="1" l="1"/>
  <c r="R250" i="1"/>
  <c r="T250" i="1" s="1"/>
  <c r="H251" i="1"/>
  <c r="R248" i="1"/>
  <c r="T248" i="1" s="1"/>
  <c r="AE247" i="1"/>
  <c r="B256" i="1"/>
  <c r="R254" i="1"/>
  <c r="T254" i="1" l="1"/>
  <c r="R255" i="1"/>
  <c r="T255" i="1" s="1"/>
  <c r="D256" i="1"/>
  <c r="X246" i="1"/>
</calcChain>
</file>

<file path=xl/sharedStrings.xml><?xml version="1.0" encoding="utf-8"?>
<sst xmlns="http://schemas.openxmlformats.org/spreadsheetml/2006/main" count="3584" uniqueCount="750">
  <si>
    <t>Оказание услуг по обслуживанию 2-х локальных версий "ПРОФ" программного комплекса "РИК"</t>
  </si>
  <si>
    <t>Приложение № 1
к приказу Госкорпорации «Роскосмос»
от ______________ № ______________</t>
  </si>
  <si>
    <t>Утвержден приказом генерального директора №1105  от 30.12.2021 г.</t>
  </si>
  <si>
    <t>План закупки товаров (работ, услуг)</t>
  </si>
  <si>
    <t xml:space="preserve">на 2022 год </t>
  </si>
  <si>
    <t>Наименование заказчика</t>
  </si>
  <si>
    <t>Акционерное общество "Федеральный научно-производственный центр "Алтай"</t>
  </si>
  <si>
    <t>Адрес местонахождения заказчика</t>
  </si>
  <si>
    <t>659322, Алтайский край, г. Бийск, ул. Социалистическая, 1</t>
  </si>
  <si>
    <t>Телефон заказчика</t>
  </si>
  <si>
    <t xml:space="preserve"> 8 (3854) 30-59-95</t>
  </si>
  <si>
    <t>Электронная почта заказчика</t>
  </si>
  <si>
    <t>zakupki@frpc.secna.ru</t>
  </si>
  <si>
    <t>ИНН</t>
  </si>
  <si>
    <t>КПП</t>
  </si>
  <si>
    <t>ОКАТО</t>
  </si>
  <si>
    <t>01405000000</t>
  </si>
  <si>
    <t>Закупка товаров, работ, услуг</t>
  </si>
  <si>
    <t>Порядковый номер РПЗ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</si>
  <si>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</si>
  <si>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</si>
  <si>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</si>
  <si>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</si>
  <si>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 (Да/Нет)</t>
  </si>
  <si>
    <t>Объем финансового обеспечения закупки за счет субсидии, предоставляемой в целях реализации национальных и федеральных проектов, а также комплексного плана модернизации и расширения магистральной инфраструктуры*</t>
  </si>
  <si>
    <t>Код целевой статьи расходов, код вида расходов*</t>
  </si>
  <si>
    <t xml:space="preserve">Объем исполнения долгосрочного договора, руб.                                       
</t>
  </si>
  <si>
    <t xml:space="preserve">Объем привлечения субъектов малого и среднего предпринимательства, руб.    </t>
  </si>
  <si>
    <t>Закупка осуществляется  у субъектов малого и среднего предпринимательства (Да/Нет)</t>
  </si>
  <si>
    <t xml:space="preserve">"Закупка исключается при расчете годового объема закупок, участниками которых являются СМСП (ПП_1352) 
(да/нет)"
</t>
  </si>
  <si>
    <t>Признак инновационной и высокотехнологической продукции (Да/Нет)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</si>
  <si>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</si>
  <si>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</si>
  <si>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</si>
  <si>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(объем)</t>
  </si>
  <si>
    <t>Регион поставки товаров (выполнения работ, оказания услуг)</t>
  </si>
  <si>
    <t>Сведения о начальной (максимальной) цене договора (цена лота), рубли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</si>
  <si>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</si>
  <si>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</si>
  <si>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</si>
  <si>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</si>
  <si>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осуществления закупки (месяц, год)</t>
  </si>
  <si>
    <t>срок исполнения договора (месяц, год)</t>
  </si>
  <si>
    <t>СМП-1, искл-2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</si>
  <si>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</si>
  <si>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</si>
  <si>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</si>
  <si>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</si>
  <si>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</si>
  <si>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</si>
  <si>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</si>
  <si>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</si>
  <si>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</si>
  <si>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</si>
  <si>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</si>
  <si>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</si>
  <si>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</si>
  <si>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</si>
  <si>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</si>
  <si>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</si>
  <si>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</si>
  <si>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</si>
  <si>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</si>
  <si>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</si>
  <si>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</si>
  <si>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</si>
  <si>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</si>
  <si>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</si>
  <si>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</si>
  <si>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</si>
  <si>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</si>
  <si>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</si>
  <si>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</si>
  <si>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</si>
  <si>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Долгосрочные позиции планов закупки за предыдущие периоды планирования</t>
  </si>
  <si>
    <t>65.12.1</t>
  </si>
  <si>
    <t>65.12.12.000</t>
  </si>
  <si>
    <t>Добровольное медицинское страхование (ДМС)</t>
  </si>
  <si>
    <t>В соответствии с требованиями документации по закупке</t>
  </si>
  <si>
    <t>876</t>
  </si>
  <si>
    <t>Условная единица</t>
  </si>
  <si>
    <t>Алтайский край</t>
  </si>
  <si>
    <t>11.2020</t>
  </si>
  <si>
    <t>10.2023</t>
  </si>
  <si>
    <t>Открытый запрос предложений в электронной форме</t>
  </si>
  <si>
    <t>Да</t>
  </si>
  <si>
    <t>Нет</t>
  </si>
  <si>
    <t>да
пп д) п.7 -  закупка финансовых услуг, включая банковские услуги, страховые услуги</t>
  </si>
  <si>
    <t>18608533.33</t>
  </si>
  <si>
    <t>61.20.1</t>
  </si>
  <si>
    <t>61.20.11.000</t>
  </si>
  <si>
    <t>Оказание услуг телефонной связи для нужд АО "ФНПЦ "Алтай" на 2020-2022 г.</t>
  </si>
  <si>
    <t>01.2020</t>
  </si>
  <si>
    <t>12.2022</t>
  </si>
  <si>
    <t>Закупка у единственного поставщика (подрядчика, исполнителя) (до 01.07.18)</t>
  </si>
  <si>
    <t>да
пп х) п.7 -закупки услуг подвижной радиотелефонной связи</t>
  </si>
  <si>
    <t>7743384</t>
  </si>
  <si>
    <t>71.20</t>
  </si>
  <si>
    <t>71.20.19.129</t>
  </si>
  <si>
    <t>Сертификация системы менеджмента качества АО "ФНПЦ "Алтай" и проведение плановых инспекционных контролей</t>
  </si>
  <si>
    <t>03.2020</t>
  </si>
  <si>
    <t>Открытый запрос котировок в электронной форме</t>
  </si>
  <si>
    <t>0</t>
  </si>
  <si>
    <t>53.20</t>
  </si>
  <si>
    <t>53.20.11.110</t>
  </si>
  <si>
    <t>Оказание услуг специальной связи по доставке секретной корреспонденции</t>
  </si>
  <si>
    <t>04.2020</t>
  </si>
  <si>
    <t>да
пп и) п.7 -закупки работ (услуг), выполнение (оказание) которых может осуществляться только органом исполнительной власти в соответствии с его полномочиями либо подведомственными ему государственным учреждением и государственным унитарным предприятием,</t>
  </si>
  <si>
    <t>1170820</t>
  </si>
  <si>
    <t>58.14.1</t>
  </si>
  <si>
    <t>58.14.19.000</t>
  </si>
  <si>
    <t>Оказание услуг по оформлению подписки и поставке периодических печатных изданий на 2021 г.</t>
  </si>
  <si>
    <t>01.2022</t>
  </si>
  <si>
    <t>84.24</t>
  </si>
  <si>
    <t>84.24.19.000</t>
  </si>
  <si>
    <t>Оказание услуг по военизированной охране объектов АО "ФНПЦ "Алтай" согласно доп. соглашению №7 к договору №СФО/2017/785 от 25.01.18 г.</t>
  </si>
  <si>
    <t>12.2020</t>
  </si>
  <si>
    <t>да  
пп и) п.7- закупки по которым услуги осуществляются органом исполнительной власти</t>
  </si>
  <si>
    <t>3016206.82</t>
  </si>
  <si>
    <t>20.13</t>
  </si>
  <si>
    <t>20.13.24.170</t>
  </si>
  <si>
    <t>Поставка силикагеля марка КСМГ</t>
  </si>
  <si>
    <t>В соответствии с требованиями документации по закупке/МСП</t>
  </si>
  <si>
    <t>Тонна</t>
  </si>
  <si>
    <t>12.2021</t>
  </si>
  <si>
    <t>500000</t>
  </si>
  <si>
    <t>71.20.12.000</t>
  </si>
  <si>
    <t>Проведение периодических испытаний промышленных взрывчатых веществ изготавливаемых АО «ФНПЦ «Алтай». Определение характеристик Угленит-95</t>
  </si>
  <si>
    <t>В соответствии с требованиями документации по закупке, в т.ч.Федеральным законом от 27.07.2010 г. №190-ФЗ, Постановлением Правительства РФ от 22.10.2012 г. №1075</t>
  </si>
  <si>
    <t>03.2021</t>
  </si>
  <si>
    <t>336000</t>
  </si>
  <si>
    <t>71.20.19.190</t>
  </si>
  <si>
    <t>Выполнение работ по сертификации и проведению ежегодного инспекционного контроля за сертифицированной продукцией промышленных взрывчатых веществ, изготавливаемых  АО "ФНПЦ "Алтай"</t>
  </si>
  <si>
    <t>09.2021</t>
  </si>
  <si>
    <t>12.2024</t>
  </si>
  <si>
    <t>276000</t>
  </si>
  <si>
    <t>81.29.9</t>
  </si>
  <si>
    <t>81.29.12.000</t>
  </si>
  <si>
    <t>Оказание услуг по уборке снега, наледи и сосулек с крыш зданий</t>
  </si>
  <si>
    <t>11.2021</t>
  </si>
  <si>
    <t>04.2022</t>
  </si>
  <si>
    <t>Аукцион в электронной форме, участниками которого могут быть только субъекты малого и среднего предпринимательства</t>
  </si>
  <si>
    <t>533560</t>
  </si>
  <si>
    <t>17.12</t>
  </si>
  <si>
    <t>17.12.14.110</t>
  </si>
  <si>
    <t>Поставка бумаги для офисной техники</t>
  </si>
  <si>
    <t>700000</t>
  </si>
  <si>
    <t>46.49.33</t>
  </si>
  <si>
    <t>46.49.23.000</t>
  </si>
  <si>
    <t>Поставка канцелярских товаров и офисных принадлежностей</t>
  </si>
  <si>
    <t>02.2022</t>
  </si>
  <si>
    <t>20000</t>
  </si>
  <si>
    <t>65.12.2</t>
  </si>
  <si>
    <t>65.12.41.000</t>
  </si>
  <si>
    <t>Оказание услуг по страхованию имущества</t>
  </si>
  <si>
    <t>В соответствии с требованиями документации</t>
  </si>
  <si>
    <t>03.2022</t>
  </si>
  <si>
    <t>да
пп д) п.7 - закупки финансовых услуг, включая банковские услуги, страховые услуги, услуги на рынке ценных бумаг, услуги по договору лизинга, а также услуги, оказываемые финансовой организацией и связанные с привлечением и (или) размещением денежных средств юридических и физических лиц</t>
  </si>
  <si>
    <t>111984</t>
  </si>
  <si>
    <t>65.12.3</t>
  </si>
  <si>
    <t>65.12.90.000</t>
  </si>
  <si>
    <t>Оказание услуг обязательного страхования гражданской ответственности владельца ОПО</t>
  </si>
  <si>
    <t>53.10.2</t>
  </si>
  <si>
    <t>53.10.12.000</t>
  </si>
  <si>
    <t>Поставка государственных знаков почтовой оплаты (конверты, марки)</t>
  </si>
  <si>
    <t>07.2021</t>
  </si>
  <si>
    <t>06.2024</t>
  </si>
  <si>
    <t>да
пп в) п.7 - закупки, которые относятся к сфере деятельности субъектов естественных монополий в соответствии с Федеральным законом "О естественных монополиях"</t>
  </si>
  <si>
    <t>333500</t>
  </si>
  <si>
    <t>Оказание услуг по охране грузов при их транспортировке</t>
  </si>
  <si>
    <t>4186612.8</t>
  </si>
  <si>
    <t>Оказание услуг по военизированной охране объектов АО "ФНПЦ "Алтай"</t>
  </si>
  <si>
    <t>42581743.32</t>
  </si>
  <si>
    <t>20.15
20.15
20.15</t>
  </si>
  <si>
    <t>20.15.31.000
20.15.20.110
20.15.60.000</t>
  </si>
  <si>
    <t>Поставка химической продукции</t>
  </si>
  <si>
    <t>В соответствии с требованими ГОСТ 2081-2010, ГОСТ 2210-73, ГОСТ 828-77.</t>
  </si>
  <si>
    <t>168</t>
  </si>
  <si>
    <t>19.4
15.7
25.5</t>
  </si>
  <si>
    <t>561187.5</t>
  </si>
  <si>
    <t>45.20</t>
  </si>
  <si>
    <t>45.20.11.519</t>
  </si>
  <si>
    <t>Оказание услуг по техническому обслуживанию и ремонту автомобилей</t>
  </si>
  <si>
    <t>04.2021</t>
  </si>
  <si>
    <t>1222775</t>
  </si>
  <si>
    <t>62.02</t>
  </si>
  <si>
    <t>62.02.30.000</t>
  </si>
  <si>
    <t>10.2021</t>
  </si>
  <si>
    <t>да
пп п) п.7 - закупки результатов интеллектуальной деятельности у поставщика (исполнителя, подрядчика), обладающего исключительным правом на результат интеллектуальной деятельности или на средство индивидуализации, удостоверенным правоустанавливающим документом</t>
  </si>
  <si>
    <t>88720</t>
  </si>
  <si>
    <t>35.13
35.30.5
42.21</t>
  </si>
  <si>
    <t>35.13.10.000
35.30.12.130
42.21.11.129</t>
  </si>
  <si>
    <t>Оказание услуг по эксплуатационному, оперативно-техническому обслуживанию и ремонту электроустановок, электрических и тепловых сетей, паропровода, сетей канализации, сетей водоснабжения, коммерческих узлов учета АО «ФНПЦ «Алтай»</t>
  </si>
  <si>
    <t>Условная единица
Условная единица
Условная единица</t>
  </si>
  <si>
    <t>1
1
1</t>
  </si>
  <si>
    <t>5127978.75</t>
  </si>
  <si>
    <t>56.29.2</t>
  </si>
  <si>
    <t>56.10.11.120</t>
  </si>
  <si>
    <t>Оказание услуг по организации и предоставлению лечебно-профилактического питания</t>
  </si>
  <si>
    <t>8387500</t>
  </si>
  <si>
    <t>26.51</t>
  </si>
  <si>
    <t>26.51.85.120</t>
  </si>
  <si>
    <t>Поставка материалов и комплектующих для ремонта оборудования КИПиА</t>
  </si>
  <si>
    <t>1439057</t>
  </si>
  <si>
    <t>74.90</t>
  </si>
  <si>
    <t>74.90.13.000</t>
  </si>
  <si>
    <t>Разработка проекта санитарно-защитной зоны (СЗЗ) с оценкой риска и установлением ее границ (об.820)</t>
  </si>
  <si>
    <t>В соответствии с требованиями документации, а также наличие аккредитации на проведение работ по  Федеральному закону от 04.05.1999 N 96-ФЗ                                                                                                                                                       2. Постановление Правительства РФ от 03.03.2018 № 222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Федеральный закон от 03.08.2018 № 342-ФЗ 
4. СанПиН 2.2.1/2.1.1.1200-03 "Санитарно-защитные зоны и санитарная классификация предприятий, сооружений и иных объектов"</t>
  </si>
  <si>
    <t>06.2021</t>
  </si>
  <si>
    <t>1023713</t>
  </si>
  <si>
    <t>36.00.2</t>
  </si>
  <si>
    <t>36.00.20.130</t>
  </si>
  <si>
    <t>Оказание услуг по холодному водоснабжению и водоотведению</t>
  </si>
  <si>
    <t>06.2022</t>
  </si>
  <si>
    <t>да
 пп з) п.7 - закупки услуг по водоснабжению, водоотведению, теплоснабжению и газоснабжению (за исключением услуг по реализации сжиженного газа), а также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</t>
  </si>
  <si>
    <t>517129.64</t>
  </si>
  <si>
    <t>86.90</t>
  </si>
  <si>
    <t>86.90.15.000</t>
  </si>
  <si>
    <t>Оказание медицинских услуг по проведению лабораторных ПЦР исследований на определение РНК коронавируса TOPC (SARS-cov) по тарифам</t>
  </si>
  <si>
    <t>214500</t>
  </si>
  <si>
    <t>19.20
19.20</t>
  </si>
  <si>
    <t>19.20.21.100
19.20.21.300</t>
  </si>
  <si>
    <t>Поставка бензина автомобильного Аи-92, Аи-95, дизельного топлива по топливным картам</t>
  </si>
  <si>
    <t>Условная единица
Условная единица</t>
  </si>
  <si>
    <t>1
1</t>
  </si>
  <si>
    <t>Запрос предложений в электронной форме, участниками которого могут быть только субъекты малого и среднего предпринимательства</t>
  </si>
  <si>
    <t>2755921</t>
  </si>
  <si>
    <t>11.07</t>
  </si>
  <si>
    <t>11.07.11.121</t>
  </si>
  <si>
    <t>Поставка бутилированной питьевой воды, помп, ремонт кулеров</t>
  </si>
  <si>
    <t>62.02.9</t>
  </si>
  <si>
    <t>62.02.20.190</t>
  </si>
  <si>
    <t>Оказание информационных услуг по предоставлению справочно-правовой системы в виде электронного периодического справочника «Гарант»</t>
  </si>
  <si>
    <t>277200</t>
  </si>
  <si>
    <t>Оказание услуг по оформлению подписки и поставке периодических печатных изданий на 2022 г. (1 полугодие)</t>
  </si>
  <si>
    <t>01.2023</t>
  </si>
  <si>
    <t>31</t>
  </si>
  <si>
    <t>28.12</t>
  </si>
  <si>
    <t>28.12.13.190</t>
  </si>
  <si>
    <t>Поставка запасных частей к насосу сжиженных газов</t>
  </si>
  <si>
    <t>Штука</t>
  </si>
  <si>
    <t>245000</t>
  </si>
  <si>
    <t>32</t>
  </si>
  <si>
    <t>28.25</t>
  </si>
  <si>
    <t>28.25.14.110</t>
  </si>
  <si>
    <t>Поставка запасных частей для адсорбционного осушителя HDT75</t>
  </si>
  <si>
    <t>Комплект</t>
  </si>
  <si>
    <t>146300</t>
  </si>
  <si>
    <t>33</t>
  </si>
  <si>
    <t>71.12</t>
  </si>
  <si>
    <t>71.12.40.130</t>
  </si>
  <si>
    <t>Услуги подтверждения компетентности</t>
  </si>
  <si>
    <t>34</t>
  </si>
  <si>
    <t>26.20</t>
  </si>
  <si>
    <t>26.20.40.190</t>
  </si>
  <si>
    <t>Поставка тонера, краски и других расходных материалов для заправки и ремонта картриджей к печатающим устройствам</t>
  </si>
  <si>
    <t>невозможно определить</t>
  </si>
  <si>
    <t/>
  </si>
  <si>
    <t>200000</t>
  </si>
  <si>
    <t>35</t>
  </si>
  <si>
    <t>46.51</t>
  </si>
  <si>
    <t>46.51.10.110</t>
  </si>
  <si>
    <t>Поставка компьютерного оборудования и комплектующих</t>
  </si>
  <si>
    <t>2200000</t>
  </si>
  <si>
    <t>36</t>
  </si>
  <si>
    <t>05.10</t>
  </si>
  <si>
    <t>05.10.10.131</t>
  </si>
  <si>
    <t>Поставка угля ДПК 200/50</t>
  </si>
  <si>
    <t>1000</t>
  </si>
  <si>
    <t>05.2022</t>
  </si>
  <si>
    <t>Закрытый запрос котировок в электронной форме</t>
  </si>
  <si>
    <t>да  
пп м) п.7- закупки энергоносителей</t>
  </si>
  <si>
    <t>5000000</t>
  </si>
  <si>
    <t>37</t>
  </si>
  <si>
    <t>43.99</t>
  </si>
  <si>
    <t>43.99.90.190</t>
  </si>
  <si>
    <t>Выполнение работ по смене кровельного покрытия</t>
  </si>
  <si>
    <t>3688413</t>
  </si>
  <si>
    <t>I квартал</t>
  </si>
  <si>
    <t>13.99</t>
  </si>
  <si>
    <t>13.99.19.190</t>
  </si>
  <si>
    <t>Поставка тканей (бязь, платочное полотно, марля, лента, вата, ватные диски)</t>
  </si>
  <si>
    <t>комплект</t>
  </si>
  <si>
    <t>г. Бийск</t>
  </si>
  <si>
    <t>Закупка у единственного поставщика (подрядчика, исполнителя)</t>
  </si>
  <si>
    <t>нет</t>
  </si>
  <si>
    <t>20.14</t>
  </si>
  <si>
    <t>20.14.12.140</t>
  </si>
  <si>
    <t>Поставка толуола</t>
  </si>
  <si>
    <t>ГОСТ 9880-76, 14710-78</t>
  </si>
  <si>
    <t>кг</t>
  </si>
  <si>
    <t>20.14.74.110</t>
  </si>
  <si>
    <t>Поставка спирта этилового</t>
  </si>
  <si>
    <t>ГОСТ Р 55878-2013</t>
  </si>
  <si>
    <t>112</t>
  </si>
  <si>
    <t>литр</t>
  </si>
  <si>
    <t>-</t>
  </si>
  <si>
    <t>24.41</t>
  </si>
  <si>
    <t>24.41.30.121</t>
  </si>
  <si>
    <t>Поставка палладия</t>
  </si>
  <si>
    <t>ГОСТ 31291-20182 марка ПдАП-0 в порошке</t>
  </si>
  <si>
    <t>166</t>
  </si>
  <si>
    <t>Запрос котировок</t>
  </si>
  <si>
    <t>да</t>
  </si>
  <si>
    <t>24.42</t>
  </si>
  <si>
    <t>24.42.21.000</t>
  </si>
  <si>
    <t>Поставка пудры алюминиевой пиротехнической</t>
  </si>
  <si>
    <t>марки ПП-3Л ГОСТ 5592-71</t>
  </si>
  <si>
    <t>25.91</t>
  </si>
  <si>
    <t>25.92.12.000</t>
  </si>
  <si>
    <t>Поставка фляг алюминиевых</t>
  </si>
  <si>
    <t>В соответствии с проектом договора/счетом</t>
  </si>
  <si>
    <t>шт</t>
  </si>
  <si>
    <t>28.15</t>
  </si>
  <si>
    <t>28.15.10.112</t>
  </si>
  <si>
    <t>Поставка подшипников</t>
  </si>
  <si>
    <t>28.29</t>
  </si>
  <si>
    <t>28.29.22.110</t>
  </si>
  <si>
    <t>Оказание услуг и поставка товаров по обеспечению пожарной безопасности</t>
  </si>
  <si>
    <t>Аукцион</t>
  </si>
  <si>
    <t>35.11.1</t>
  </si>
  <si>
    <t>35.11.10.112</t>
  </si>
  <si>
    <t>Поставка электрической энергии (мощности) (для нужд гостиницы "Восток")</t>
  </si>
  <si>
    <t>усл. ед.</t>
  </si>
  <si>
    <t>Поставка электрической энергии</t>
  </si>
  <si>
    <t>Поставка электрической энергии (мощности)( для нужд базы отдыха "Иволга")</t>
  </si>
  <si>
    <t>35.30.6</t>
  </si>
  <si>
    <t>35.30.11.111</t>
  </si>
  <si>
    <t>Поставка тепловой энергии теплоносителя (в целях компенсации потерь тепловой энергии и теплоносителя в тепловых сетях и энергетическом оборудовании) на 2022 г.</t>
  </si>
  <si>
    <t>В соответствии с требованиями документации по закупке, в т.ч. Федеральным законом от 27.07.2010 г. №190-ФЗ, Постановлением Правительства РФ от 22.10.2012 г. №1075</t>
  </si>
  <si>
    <t>35.30.12.140</t>
  </si>
  <si>
    <t>Поставка тепловой энергии, горячей воды и теплоносителя для нужд гостиницы "Восток" на 2022 г.</t>
  </si>
  <si>
    <t>Поставка тепловой энергии, горячей воды и теплоносителя для нужд АО "ФНПЦ "Алтай" на 2022 г.</t>
  </si>
  <si>
    <t>Оказание услуг по водоснабжению технической водой для нужд АО "ФНПЦ "Алтай" на 2022 г.</t>
  </si>
  <si>
    <t>38.21</t>
  </si>
  <si>
    <t>38.21.22.000</t>
  </si>
  <si>
    <t>Поставка оказания услуг по транспортировке и захоронению (размещению) отходов IV, V класса опасности, а именно отходов производства и потребления, строительных отходов, иных отходов, не относящихся к твердым коммунальным отходам (ТКО) на полигон города Бийска</t>
  </si>
  <si>
    <t>38.21.29.000</t>
  </si>
  <si>
    <t>Услуги по обращению с ТКО</t>
  </si>
  <si>
    <t>38.22</t>
  </si>
  <si>
    <t>38.22.19.000</t>
  </si>
  <si>
    <t>Оказание услуг по переработке смеси кислотной отработанной</t>
  </si>
  <si>
    <t>т</t>
  </si>
  <si>
    <t>Смена кровельного покрытия здания №1Б</t>
  </si>
  <si>
    <t>В соответствии с проектом договора и требованиями документации по закупке</t>
  </si>
  <si>
    <t>В соответствии с договором</t>
  </si>
  <si>
    <t>49.20</t>
  </si>
  <si>
    <t>49.20.19.190</t>
  </si>
  <si>
    <t>Услуги железнодорожного транспорта по перевозке грузов</t>
  </si>
  <si>
    <t>58.11</t>
  </si>
  <si>
    <t>58.11.12.000</t>
  </si>
  <si>
    <t>Приобретение нормативной документации (Указатель, ИУС)</t>
  </si>
  <si>
    <t>В соответствии с требованиями проекта договора/счета</t>
  </si>
  <si>
    <t>Приобретение нормативных документов по заявкам (ОСТ, ТУ)</t>
  </si>
  <si>
    <t>71.12.62</t>
  </si>
  <si>
    <t>71.12.40.120</t>
  </si>
  <si>
    <t>Поверка и калибровка средств измерений</t>
  </si>
  <si>
    <t>В соответствии с требованиями проекта договора</t>
  </si>
  <si>
    <t xml:space="preserve">Поверка и калибровка средств измерений </t>
  </si>
  <si>
    <t>71.20.13.110</t>
  </si>
  <si>
    <t>Оказание услуг по выполнению электроизмерительных работ</t>
  </si>
  <si>
    <t>Оказание услуг по проверке готовности организации к применению сварочных технологий</t>
  </si>
  <si>
    <t>усл.ед.</t>
  </si>
  <si>
    <t xml:space="preserve">71.20       </t>
  </si>
  <si>
    <t xml:space="preserve">71.20.19.190             </t>
  </si>
  <si>
    <t>Услуги по лабораторно-инструментальному исследованию сточной воды на токсичность</t>
  </si>
  <si>
    <t>В соответствии с проектом договора</t>
  </si>
  <si>
    <t>Оказание услуг по военизированной охране объектов</t>
  </si>
  <si>
    <t>В соответствии с требованиями договора</t>
  </si>
  <si>
    <t>В соответствии с требованиями  договора</t>
  </si>
  <si>
    <t>85.30</t>
  </si>
  <si>
    <t>85.31.11.000</t>
  </si>
  <si>
    <t>Услуги по профессиональному обучению (основы промбезопасности)</t>
  </si>
  <si>
    <t>да
пп ц) п.7 - закупки услуг образовательных организаций</t>
  </si>
  <si>
    <t xml:space="preserve">86.90 </t>
  </si>
  <si>
    <t>86.90.19.190</t>
  </si>
  <si>
    <t>Услуги здравпункта</t>
  </si>
  <si>
    <t>95.11</t>
  </si>
  <si>
    <t xml:space="preserve">95.11.10.190 </t>
  </si>
  <si>
    <t>Ремонт монохромного МФУ формата А0</t>
  </si>
  <si>
    <t>17.21</t>
  </si>
  <si>
    <t>17.21.13.000</t>
  </si>
  <si>
    <t>Поставка коробок из гофрокартона и вкладышей</t>
  </si>
  <si>
    <t>ОСТ 84-2210-85</t>
  </si>
  <si>
    <t>19.20</t>
  </si>
  <si>
    <t>19.20.21.100</t>
  </si>
  <si>
    <t>усл .ед.</t>
  </si>
  <si>
    <t>20.13.24.112</t>
  </si>
  <si>
    <t>Поставка кислот (соляная, ортофосфорная)</t>
  </si>
  <si>
    <t>ГОСТ 4166</t>
  </si>
  <si>
    <t>20.13                          20.13
20.15.1</t>
  </si>
  <si>
    <t>20.13.24.121
20.13.24.122  20.15.10.110</t>
  </si>
  <si>
    <t>Поставка кислот (кислота азотная, кислота серная, олеум)</t>
  </si>
  <si>
    <t>24,4; 5,8; 7,7</t>
  </si>
  <si>
    <t>20.13.24.149</t>
  </si>
  <si>
    <t>Поставка смеси нитрующей</t>
  </si>
  <si>
    <t>В соответствии с требованиями ТУ 07508902-141-2010.</t>
  </si>
  <si>
    <t>20.13.41.130 
20.14.41.130 
20.16.59.240</t>
  </si>
  <si>
    <t>20.13.42.150</t>
  </si>
  <si>
    <t>Поставка химической продукции (Натрия азотнокислого, Соды кальцинированной, Аммония хлористого, Карбамида, Селитры аммиачной, Нитрата кальция)</t>
  </si>
  <si>
    <t>ГОСТ 828-77, м. А, Б; ГОСТ 5100-85; ГОСТ 2210-73 с.1; ГОСТ 2081-2010, м. Б; ГОСТ 2-2013</t>
  </si>
  <si>
    <t>20.14.32.111</t>
  </si>
  <si>
    <t>Поставка кислоты муравьиной</t>
  </si>
  <si>
    <t>ГОСТ 1706-78 (85%)</t>
  </si>
  <si>
    <t>20.14.32.121</t>
  </si>
  <si>
    <t>Поставка кислоты уксусной «ледяной»</t>
  </si>
  <si>
    <t>ГОСТ 61-75</t>
  </si>
  <si>
    <t>20.14.32.123</t>
  </si>
  <si>
    <t>Поставка этилацетата технического</t>
  </si>
  <si>
    <t>ГОСТ 8981-78</t>
  </si>
  <si>
    <t>20.14.34.310</t>
  </si>
  <si>
    <t xml:space="preserve">Поставка ангидрида уксусного </t>
  </si>
  <si>
    <t>ГОСТ 21039-75, сорт высший</t>
  </si>
  <si>
    <t>20.14.41.130</t>
  </si>
  <si>
    <t xml:space="preserve">Поставка гексабензилгексаазаизовюрцитана (ГБ) </t>
  </si>
  <si>
    <t>ТУ- 07508902-216-2012</t>
  </si>
  <si>
    <t>20.14.62.000</t>
  </si>
  <si>
    <t>Поставка ацетона</t>
  </si>
  <si>
    <t>ГОСТ 2603-79 квалификация "ч" или "ч.д.а"</t>
  </si>
  <si>
    <t>20.15</t>
  </si>
  <si>
    <t>20.15.10.111</t>
  </si>
  <si>
    <t>Поставка кислоты азотной</t>
  </si>
  <si>
    <t>ГОСТ 701-89, марка А</t>
  </si>
  <si>
    <t>20.15.10.130</t>
  </si>
  <si>
    <t>Поставка аммиака водного</t>
  </si>
  <si>
    <t>ГОСТ 9-92</t>
  </si>
  <si>
    <t>20.41</t>
  </si>
  <si>
    <t>20.41.10.120</t>
  </si>
  <si>
    <t>Поставка глицерина дистиллированного</t>
  </si>
  <si>
    <t>ГОСТ 6824-96 марка Д-98</t>
  </si>
  <si>
    <t>20.41.31.210</t>
  </si>
  <si>
    <t>Поставка санитарно-гигиенических средств</t>
  </si>
  <si>
    <t>21.10</t>
  </si>
  <si>
    <t>21.10.20.140</t>
  </si>
  <si>
    <t>Поставка диметилформамида</t>
  </si>
  <si>
    <t>ГОСТ 20289-74, марка Ч или ЧДА</t>
  </si>
  <si>
    <t>22.19.3</t>
  </si>
  <si>
    <t>22.19.30.110</t>
  </si>
  <si>
    <t>Поставка трубок резиновых</t>
  </si>
  <si>
    <t>22.19</t>
  </si>
  <si>
    <t>22.19.50.000</t>
  </si>
  <si>
    <t>Поставка ткани 500И-А</t>
  </si>
  <si>
    <t xml:space="preserve">В соответствии с проектом договора/счета
</t>
  </si>
  <si>
    <t>м2</t>
  </si>
  <si>
    <t>22.22</t>
  </si>
  <si>
    <t>22.22.11.000</t>
  </si>
  <si>
    <t>Поставка мешков полиэтиленовых</t>
  </si>
  <si>
    <t>ГОСТ 17811-78</t>
  </si>
  <si>
    <t>штука</t>
  </si>
  <si>
    <t>23.99</t>
  </si>
  <si>
    <t>23.99.12.110</t>
  </si>
  <si>
    <t>Поставка строительных материалов</t>
  </si>
  <si>
    <t xml:space="preserve">24.10;
24.10;
</t>
  </si>
  <si>
    <t xml:space="preserve">24.10.31.000
24.10.62.121
</t>
  </si>
  <si>
    <t>Поставка металлопроката (трубы, листы, фитинги)</t>
  </si>
  <si>
    <t>Поставка алюминиевого порошка</t>
  </si>
  <si>
    <t xml:space="preserve"> ТУ 48-5-226-78, марка АСД-0</t>
  </si>
  <si>
    <t>25.73</t>
  </si>
  <si>
    <t xml:space="preserve">25.73.40.290 </t>
  </si>
  <si>
    <t>Поставка инструментов</t>
  </si>
  <si>
    <t>25.93</t>
  </si>
  <si>
    <t>25.93.15.120</t>
  </si>
  <si>
    <t>Поставка электродов сварочных</t>
  </si>
  <si>
    <t>24.94</t>
  </si>
  <si>
    <t>25.94.11.190</t>
  </si>
  <si>
    <t>Поставка крепежных изделий, метизов</t>
  </si>
  <si>
    <t>26.20.13.000</t>
  </si>
  <si>
    <t>Поставка промышленного компьютера и комплектующих для системы управления техническим процессом</t>
  </si>
  <si>
    <t>28.21</t>
  </si>
  <si>
    <t>28.21.13.110</t>
  </si>
  <si>
    <t>Поставка муфельной печи</t>
  </si>
  <si>
    <t>28.24</t>
  </si>
  <si>
    <t>28.24.22.000</t>
  </si>
  <si>
    <t>Поставка электроинструмента и комплектующих</t>
  </si>
  <si>
    <t>28.25.14.119</t>
  </si>
  <si>
    <t>Поставка и монтаж систем вентиляции их узлов и деталей</t>
  </si>
  <si>
    <t>28.29.31.110</t>
  </si>
  <si>
    <t>Поставка крановых весов 30 тонн</t>
  </si>
  <si>
    <t>29.32</t>
  </si>
  <si>
    <t>29.32.30.390</t>
  </si>
  <si>
    <t>Части и принадлежности автотранспортных средств</t>
  </si>
  <si>
    <t>31.01.11.150</t>
  </si>
  <si>
    <t>Поставка офисной мебели (кресла, стулья)</t>
  </si>
  <si>
    <t>180000</t>
  </si>
  <si>
    <t>02.2023</t>
  </si>
  <si>
    <t>46.49.49</t>
  </si>
  <si>
    <t>46.49.39.000</t>
  </si>
  <si>
    <t>Поставка хозтоваров и уборочного инвентаря</t>
  </si>
  <si>
    <t>Приобретение нормативной документации ограниченного распространения (ГОСТ РВ)</t>
  </si>
  <si>
    <t>Приобретение нормативных документов (ОСТ, ТУ)</t>
  </si>
  <si>
    <t>В соответствии с требованиями счета</t>
  </si>
  <si>
    <t>66.21</t>
  </si>
  <si>
    <t>66.21.10.000</t>
  </si>
  <si>
    <t>Разработка проекта по оценке риска для здоровья населения (в составе проекта санитарно-защитной зоны (объект 820))</t>
  </si>
  <si>
    <t>В соответствии с техническим заданием</t>
  </si>
  <si>
    <t>09.2022</t>
  </si>
  <si>
    <t>71.20.19.160</t>
  </si>
  <si>
    <t>Экспертиза безопасности объектов использования атомной энергии</t>
  </si>
  <si>
    <t xml:space="preserve">71.20        </t>
  </si>
  <si>
    <t>71.20.19.170</t>
  </si>
  <si>
    <t>Услуги по лабораторно-инструментальному исследованию проб атмосферного воздуха, отходов производства</t>
  </si>
  <si>
    <t>Оказание услуг по проведению лабораторно-инструментальных исследований</t>
  </si>
  <si>
    <t>Проведение аттестации оборудования</t>
  </si>
  <si>
    <t>85.42</t>
  </si>
  <si>
    <t>85.42.19.900</t>
  </si>
  <si>
    <t>Оказание услуг по повышению квалификации специалистов в АСМС</t>
  </si>
  <si>
    <t>07.2022</t>
  </si>
  <si>
    <t>86.21</t>
  </si>
  <si>
    <t>86.21.10.190</t>
  </si>
  <si>
    <t>Проведение обязательных медицинских осмотров должностных лиц, имеющих (получающих) разрешение Ростехнадзора на право ведения работ в области использования атомной энергии</t>
  </si>
  <si>
    <t xml:space="preserve">86.90.1 </t>
  </si>
  <si>
    <t xml:space="preserve">86.90.19.110              </t>
  </si>
  <si>
    <t>Услуги по лабораторно-инструментальному исследованию сточной, речной воды</t>
  </si>
  <si>
    <t>14.12</t>
  </si>
  <si>
    <t>Поставка спецодежды (спецобуви и других средств индивидуальной защиты)</t>
  </si>
  <si>
    <t>не возможно определить</t>
  </si>
  <si>
    <t>19.20.29.230</t>
  </si>
  <si>
    <t>Поставка продуктов смазочно-охлаждающих</t>
  </si>
  <si>
    <t>27.33</t>
  </si>
  <si>
    <t>27.33.11.150</t>
  </si>
  <si>
    <t>Поставка электротехнической продукции</t>
  </si>
  <si>
    <t>27.51</t>
  </si>
  <si>
    <t>27.51.24.190</t>
  </si>
  <si>
    <t>Поставка электрических приборов</t>
  </si>
  <si>
    <t>28.13</t>
  </si>
  <si>
    <t>28.13.32.110</t>
  </si>
  <si>
    <t>Поставка комплектующих для ремонта азотной станции</t>
  </si>
  <si>
    <t>28.14</t>
  </si>
  <si>
    <t>28.14.12.110</t>
  </si>
  <si>
    <t>Поставка сантехнической продукции</t>
  </si>
  <si>
    <t>28.29.31.112</t>
  </si>
  <si>
    <t>Поставка весов платформенных электронных</t>
  </si>
  <si>
    <t>28.99</t>
  </si>
  <si>
    <t>28.99.39.190</t>
  </si>
  <si>
    <t>Поставка технологического и механического оборудования</t>
  </si>
  <si>
    <t>33.12</t>
  </si>
  <si>
    <t>33.12.29.900</t>
  </si>
  <si>
    <t>Оказание услуг по модернизации оборудования ГРС 2В622, станок фрезерный 6Т13</t>
  </si>
  <si>
    <t>33.20</t>
  </si>
  <si>
    <t>33.20.39.100</t>
  </si>
  <si>
    <t>Оказание услуг по демонтажу гамма-дефектоскопической установки РИД-КТМ-6</t>
  </si>
  <si>
    <t>Оказание услуг по техническим испытаниям и анализу</t>
  </si>
  <si>
    <t>Услуги по проведению экспертизы промышленной безопасности</t>
  </si>
  <si>
    <t xml:space="preserve">В соответствии с проектом договора и требованиями документации </t>
  </si>
  <si>
    <t>Запрос предложений</t>
  </si>
  <si>
    <t>Оказание услуг по подготовке и повышению квалификации персонала</t>
  </si>
  <si>
    <t>85.42.19.120</t>
  </si>
  <si>
    <t>Оказание услуг по подготовке и повышению квалификации работников в области использования атомной энергии</t>
  </si>
  <si>
    <t>Оказание услуг по обучению, курсы повышения квалификации</t>
  </si>
  <si>
    <t>Услуги по проведению лабораторных ПЦР исследований биологического материала сотрудников АО "ФНПЦ "Алтай"</t>
  </si>
  <si>
    <t>II квартал</t>
  </si>
  <si>
    <t>Поставка масел (компрессорное, индустриальное, вакуумное)</t>
  </si>
  <si>
    <t>20.14.19.190</t>
  </si>
  <si>
    <t>Поставка хладона</t>
  </si>
  <si>
    <t>22.11</t>
  </si>
  <si>
    <t>22.11.11.000</t>
  </si>
  <si>
    <t>Поставка автомобильных шин</t>
  </si>
  <si>
    <t>26.40</t>
  </si>
  <si>
    <t>26.40.33.110</t>
  </si>
  <si>
    <t>Поставка комплектующих для монтажа системы видеонаблюдения</t>
  </si>
  <si>
    <t>26.51.43.116</t>
  </si>
  <si>
    <t>Поставка калибратора напряжения «Элемер-ИКСУ-2012» и усилителя измерительного прецизионного DMP 41-T2</t>
  </si>
  <si>
    <t>26.51.43.117</t>
  </si>
  <si>
    <t>Поставка преобразователей разделительных</t>
  </si>
  <si>
    <t>28.15.10.119</t>
  </si>
  <si>
    <t>Поставка комплектующих материалов для заказов подшипники, вентили и т.д.</t>
  </si>
  <si>
    <t>35.13; 35.30.5; 42.21</t>
  </si>
  <si>
    <t xml:space="preserve">35.30.12.130; 35.13.10.000; 42.21.11.129 </t>
  </si>
  <si>
    <t>Оказание услуг по эксплуатационному, оперативно-техническому обслуживанию и ремонту электроустановок, электрических и тепловых сетей, паропровода, сетей канализации, сетей водоснабжения, коммерческих узлов учета АО «ФНПЦ«Алтай»</t>
  </si>
  <si>
    <t>Выполнение работ по ремонту производственного здания №70</t>
  </si>
  <si>
    <t>Подтверждение компетентности на право проведения работ по поверке средств измерений</t>
  </si>
  <si>
    <t>08.2022</t>
  </si>
  <si>
    <t>Оказание услуг по аттестации персонала сварочного производства</t>
  </si>
  <si>
    <t xml:space="preserve">Оказание услуг по подготовке и повышению квалификации персонала </t>
  </si>
  <si>
    <t>86.10</t>
  </si>
  <si>
    <t>Проведение обязательных предварительных и периодических медицинских осмотров</t>
  </si>
  <si>
    <t>16.23</t>
  </si>
  <si>
    <t>16.23.11.130</t>
  </si>
  <si>
    <t>Поставка дверных блоков с монтажом</t>
  </si>
  <si>
    <t>Поставка силикагеля технического</t>
  </si>
  <si>
    <t>20.14.14.000</t>
  </si>
  <si>
    <t>Поставка динитрататриэтиленгликоля (ДНТЭГ)</t>
  </si>
  <si>
    <t>ТУ 7276-862-08628424-2009. Изготовитель "ГосНИИ кристалл"</t>
  </si>
  <si>
    <t>20.16</t>
  </si>
  <si>
    <t>20.16.52.190</t>
  </si>
  <si>
    <t>Поставка полимера МПВТ-А</t>
  </si>
  <si>
    <t>ТУ 84.415-127-86 марка Б или В. Изготовитель ООО "Ангара-Реактив"</t>
  </si>
  <si>
    <t>20.17</t>
  </si>
  <si>
    <t>20.17.10.141</t>
  </si>
  <si>
    <t>Постава каучука  БНКС</t>
  </si>
  <si>
    <t>ТУ 38.30313-2006 марка БНКС-40АМНи Изготовитель Красноярский завод СК</t>
  </si>
  <si>
    <t>26.51.53.190</t>
  </si>
  <si>
    <t>Поставка приборов и аппаратуры для физического анализа</t>
  </si>
  <si>
    <t>28.14.13.142</t>
  </si>
  <si>
    <t>Поставка запорной арматуры</t>
  </si>
  <si>
    <t>29.10.59.390</t>
  </si>
  <si>
    <t>Средства автотранспортные специального назначения</t>
  </si>
  <si>
    <t xml:space="preserve">г. Бийск </t>
  </si>
  <si>
    <t>29.32.30.163</t>
  </si>
  <si>
    <t>Поставка тахографов</t>
  </si>
  <si>
    <t>31.01;
31.01</t>
  </si>
  <si>
    <t>31.01.12.110
31.01.12.131</t>
  </si>
  <si>
    <t>Поставка офисной мебели</t>
  </si>
  <si>
    <t>38.22.11.500</t>
  </si>
  <si>
    <t>Оказание услуг по обращению с радиоактивными отходами</t>
  </si>
  <si>
    <t>42.22</t>
  </si>
  <si>
    <t>42.22.22.120</t>
  </si>
  <si>
    <t>Рекострукция подстанции ТП-277</t>
  </si>
  <si>
    <t>Выполнение работ по ремонту здания №121</t>
  </si>
  <si>
    <t>Выполнение работ по ремонту зданий №29а, №45, №154, №46</t>
  </si>
  <si>
    <t>Выполнение работ по ремонту №51, №52, №23/1</t>
  </si>
  <si>
    <t>10.2022</t>
  </si>
  <si>
    <t xml:space="preserve">58.14.1 </t>
  </si>
  <si>
    <t xml:space="preserve">58.14.19.000 </t>
  </si>
  <si>
    <t>Оказание услуг по оформлению подписки и поставке периодических печатных изданий</t>
  </si>
  <si>
    <t>80.20</t>
  </si>
  <si>
    <t>71.12.17.000</t>
  </si>
  <si>
    <t>Поставка системы видеонаблюдения</t>
  </si>
  <si>
    <t>71.20.19.130</t>
  </si>
  <si>
    <t>Услуга по проведению специальной оценке условий труда на рабочих местах</t>
  </si>
  <si>
    <t>Услуга по лабораторно-инструментальному исследованию факторов рабочей среды на рабочих местах</t>
  </si>
  <si>
    <t>Оказание услуг по обучению по охране труда</t>
  </si>
  <si>
    <t>24.10</t>
  </si>
  <si>
    <t>24.10.80.190</t>
  </si>
  <si>
    <t>Поставка труб, отводов и швеллера</t>
  </si>
  <si>
    <t>26.20.16.190</t>
  </si>
  <si>
    <t>Поставка комплектующих для ремонта АСУТП (контроллеры, модули и т.д.)</t>
  </si>
  <si>
    <t>26.30</t>
  </si>
  <si>
    <t>26.30.11.130</t>
  </si>
  <si>
    <t>Приобретение промышленных компьютеров для ремонта АСУТП цеха №1</t>
  </si>
  <si>
    <t>В соответствии с требованиями ТЗ и договора</t>
  </si>
  <si>
    <t>28.25.12.130</t>
  </si>
  <si>
    <t>Поставка и монтаж Сплит-Системы</t>
  </si>
  <si>
    <t>Поставка вентиляционной установки с воздуховодами</t>
  </si>
  <si>
    <t>43.21</t>
  </si>
  <si>
    <t>43.21.10.140</t>
  </si>
  <si>
    <t>Изготовление и монтаж систем АСПТ в зданиях 24, 27, 65/1 цеха №1</t>
  </si>
  <si>
    <t>43.22</t>
  </si>
  <si>
    <t>43.22.12.190</t>
  </si>
  <si>
    <t>Монтаж вентиляционной установки с воздуховодами</t>
  </si>
  <si>
    <t>Поставка и монтаж сплит-систем</t>
  </si>
  <si>
    <t>Выполнение работ по ремонту здания №623, устройства вентиляции здания №629/2</t>
  </si>
  <si>
    <t>61.90</t>
  </si>
  <si>
    <t>61.90.10.160</t>
  </si>
  <si>
    <t>Аренда канала связи (канал передачи данных IP VPN  10 Мбит/сек)</t>
  </si>
  <si>
    <t>Наличие лицензии на оказание услуг связи по передаче данных</t>
  </si>
  <si>
    <t>71.20.7</t>
  </si>
  <si>
    <t>Услуга по оценке профессиональных рисков на рабочих местах</t>
  </si>
  <si>
    <t>86.90.19.140</t>
  </si>
  <si>
    <t>Оказание услуг санаторно-курортного лечения и оздоровления Работников предпенсионного возраста (не ранее чем за пять лет до достижения ими возраста выхода на пенсию)</t>
  </si>
  <si>
    <t>III квартал</t>
  </si>
  <si>
    <t>25.11</t>
  </si>
  <si>
    <t>25.11.23.119</t>
  </si>
  <si>
    <t>Поставка молниеотвода</t>
  </si>
  <si>
    <t>47.4</t>
  </si>
  <si>
    <t>26.51.45.115</t>
  </si>
  <si>
    <t>Поставка частотомера</t>
  </si>
  <si>
    <t>1200000</t>
  </si>
  <si>
    <t>26.30.50.120</t>
  </si>
  <si>
    <t>Поставка комплектующих для монтажа системы автоматической пожарной защиты</t>
  </si>
  <si>
    <t>28.25.11.120</t>
  </si>
  <si>
    <t>Поставка запасных частей  к детандеру</t>
  </si>
  <si>
    <t xml:space="preserve">74.90         </t>
  </si>
  <si>
    <t>74.90.19.190</t>
  </si>
  <si>
    <t>Разработка комплексного экологического разрешения</t>
  </si>
  <si>
    <t>В соответствии техническим заданием</t>
  </si>
  <si>
    <t>300000</t>
  </si>
  <si>
    <t>1500000</t>
  </si>
  <si>
    <t>58.29</t>
  </si>
  <si>
    <t>58.29.21.000</t>
  </si>
  <si>
    <t>Оказание услуг по обслуживанию локальных версий программного комплекса "РИК"</t>
  </si>
  <si>
    <t xml:space="preserve">Профессиональная подготовка сотрудников на право работы с отходами I-IV классов опасности
</t>
  </si>
  <si>
    <t>375000</t>
  </si>
  <si>
    <t>IV квартал</t>
  </si>
  <si>
    <t>Поставка угля марки ДПК 50-200</t>
  </si>
  <si>
    <t>04.2023</t>
  </si>
  <si>
    <t>1397916.67</t>
  </si>
  <si>
    <t>271844</t>
  </si>
  <si>
    <t>32.99.6</t>
  </si>
  <si>
    <t>32.99.51.119</t>
  </si>
  <si>
    <t>Поставка детских новогодних подарков</t>
  </si>
  <si>
    <t>11.2022</t>
  </si>
  <si>
    <t>45.20.11.200</t>
  </si>
  <si>
    <t>Услуги по техническому обслуживанию и ремонту автомобилей</t>
  </si>
  <si>
    <t>Услуга по организации питания сотрудников АО «ФНПЦ «Алтай», в том числе, организацию лечебно-профилактического питания (ЛПП) и обеспечение молоком</t>
  </si>
  <si>
    <t>11.2023</t>
  </si>
  <si>
    <t>12.2023</t>
  </si>
  <si>
    <t>Поставка бутилированной питьевой воды, помпы, ремонт кулеров</t>
  </si>
  <si>
    <t>28.13.32.120</t>
  </si>
  <si>
    <t>Поставка комплектующих для ремонта компрессорного оборудования</t>
  </si>
  <si>
    <t>17.21.12.000</t>
  </si>
  <si>
    <t xml:space="preserve">Поставка мешков бумажных </t>
  </si>
  <si>
    <t>ГОСТ 2226-86</t>
  </si>
  <si>
    <t>26.30.11.120</t>
  </si>
  <si>
    <t>Поставка коммутационного оборудования</t>
  </si>
  <si>
    <t>В соответствии с документацией на торги</t>
  </si>
  <si>
    <t>32.99</t>
  </si>
  <si>
    <t>32.99.11.120</t>
  </si>
  <si>
    <t>Поставка медицинских масок</t>
  </si>
  <si>
    <t>47.52</t>
  </si>
  <si>
    <t>47.52.79.000</t>
  </si>
  <si>
    <t>Поставка строительных материалов для отделочных работ</t>
  </si>
  <si>
    <t>Оказание услуг по обращению с ТКО</t>
  </si>
  <si>
    <t>Наличие лицензии на осуществление деятельности по сбору, транспортированию, обработке, утилизации, обезвреживанию, размещению отходов I-IV классов опасности.</t>
  </si>
  <si>
    <t>71.20.19.120</t>
  </si>
  <si>
    <t>Оказание услуг по оформлению разрешительной документации на оборудование</t>
  </si>
  <si>
    <t>Экспертиза промышленной безопасности сосудов</t>
  </si>
  <si>
    <t>26.30.50.110</t>
  </si>
  <si>
    <t xml:space="preserve">Покупка оборудования для системы пожарной сигнализации </t>
  </si>
  <si>
    <t>23.52</t>
  </si>
  <si>
    <t>23.52.10.120</t>
  </si>
  <si>
    <t>Поставка извести</t>
  </si>
  <si>
    <t>25.21</t>
  </si>
  <si>
    <t>25..21.12.000</t>
  </si>
  <si>
    <t>Поставка водогрейного котла</t>
  </si>
  <si>
    <t>Итого:</t>
  </si>
  <si>
    <t xml:space="preserve">           Участие  субъектов малого и среднего предпринимательства в закупке</t>
  </si>
  <si>
    <t>Совокупный годовой объем планируемых закупок товаров (работ, услуг) в соответствии с планом закупки товаров (работ, услуг) (планом закупки инновационной продукции, высокотехнологичной</t>
  </si>
  <si>
    <t>ПЗ</t>
  </si>
  <si>
    <t>ЕИС</t>
  </si>
  <si>
    <t>Отклонение</t>
  </si>
  <si>
    <t>продукции) составляет</t>
  </si>
  <si>
    <t>рублей.</t>
  </si>
  <si>
    <t>Совокупный годовой объем планируемых закупок товаров (работ, услуг), которые исключаются при расчете годового объема закупок товаров (работ, услуг), которые планируется осуществить</t>
  </si>
  <si>
    <t>по результатам закупки товаров (работ, услуг), участниками которой являются только субъекты малого и среднего предпринимательства, составляет</t>
  </si>
  <si>
    <t>Годовой объем закупок, которые планируется осуществить по результатам закупки, участниками которой являются только субъекты малого и среднего предпринимательства, предусмотренный</t>
  </si>
  <si>
    <t>в части, касающейся первого года реализации, раздела, указанного в пункте 1.1 требований к форме плана закупки товаров (работ, услуг), утвержденных постановлением Правительства Российской</t>
  </si>
  <si>
    <t>Федерации от 17 сентября 2012 г. № 932 «Об утверждении Правил формирования плана закупки товаров (работ, услуг) и требований к форме такого плана», составляет</t>
  </si>
  <si>
    <t>рублей                  (</t>
  </si>
  <si>
    <t>процентов)</t>
  </si>
  <si>
    <t>Совокупный годовой стоимостный объем договоров, заключенных заказчиком по результатам закупки инновационной продукции, высокотехнологичной продукции за год, предшествующий</t>
  </si>
  <si>
    <r>
      <t>отчетному, составляет____</t>
    </r>
    <r>
      <rPr>
        <u/>
        <sz val="10"/>
        <rFont val="Times New Roman"/>
        <family val="1"/>
        <charset val="204"/>
      </rPr>
      <t>0____</t>
    </r>
    <r>
      <rPr>
        <sz val="10"/>
        <rFont val="Times New Roman"/>
        <family val="1"/>
        <charset val="204"/>
      </rPr>
      <t>рублей.</t>
    </r>
  </si>
  <si>
    <t>Годовой объем закупок инновационной продукции, высокотехнологичной продукции, которые планируется осуществить в соответствии с проектом плана закупки товаров, работ, услуг или</t>
  </si>
  <si>
    <t>проектом плана закупки инновационной продукции, высокотехнологичной продукции, лекарственных средств (в части первого года его реализации) либо указанными утвержденными планами</t>
  </si>
  <si>
    <t>(с учетом изменений, которые не представлялись для оценки соответствия или мониторинга соответствия), составляет</t>
  </si>
  <si>
    <t>Совокупный годовой объем планируемых закупок товаров (работ, услуг), которые исключаются при расчете годового объема закупки инновационной продукции, высокотехнологичной продукции,</t>
  </si>
  <si>
    <t>которые планируется осуществить по результатам закупки товаров (работ, услуг), участниками которой являются только субъекты малого и среднего предпринимательства, составляет</t>
  </si>
  <si>
    <t>Годовой объем закупок инновационной продукции, высокотехнологичной продукции, которые планируется в соответствии с проектом плана закупки товаров, работ, услуг или проектом плана</t>
  </si>
  <si>
    <t>закупки инновационной продукции, высокотехнологичной продукции, лекарственных средств (в части первого года его реализации) либо утвержденными указанными планами осуществить</t>
  </si>
  <si>
    <r>
      <t>по результатам закупок, участниками которых являются только субъекты малого и среднего предпринимательства, составляет____</t>
    </r>
    <r>
      <rPr>
        <u/>
        <sz val="10"/>
        <rFont val="Times New Roman"/>
        <family val="1"/>
        <charset val="204"/>
      </rPr>
      <t>0</t>
    </r>
    <r>
      <rPr>
        <sz val="10"/>
        <rFont val="Times New Roman"/>
        <family val="1"/>
        <charset val="204"/>
      </rPr>
      <t>___ рублей.</t>
    </r>
  </si>
  <si>
    <t>Совокупный годовой стоимостный объем договоров, заключенных заказчиком по результатам закупки инновационной продукции, высокотехнологичной продукции, участниками которой</t>
  </si>
  <si>
    <r>
      <t>являлись только субъекты малого и среднего предпринимательства, за год, предшествующий отчетному, составляет ___</t>
    </r>
    <r>
      <rPr>
        <u/>
        <sz val="10"/>
        <rFont val="Times New Roman"/>
        <family val="1"/>
        <charset val="204"/>
      </rPr>
      <t>0</t>
    </r>
    <r>
      <rPr>
        <sz val="10"/>
        <rFont val="Times New Roman"/>
        <family val="1"/>
        <charset val="204"/>
      </rPr>
      <t>__ рублей.</t>
    </r>
  </si>
  <si>
    <t>Генеральный директор АО "ФНПЦ "Алтай"  Певченко Б.В.</t>
  </si>
  <si>
    <t>" ______"</t>
  </si>
  <si>
    <t>20_____ год</t>
  </si>
  <si>
    <t>(Ф. И. О., должность руководителя (уполномоченного лица) заказчика)</t>
  </si>
  <si>
    <t>(подпись)</t>
  </si>
  <si>
    <t>(дата утверждения)</t>
  </si>
  <si>
    <t>М. П.</t>
  </si>
  <si>
    <t>с корректировкой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</si>
</sst>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_-* #,##0.00_р_._-;\-* #,##0.00_р_._-;_-* &quot;-&quot;??_р_._-;_-@_-"/>
    <numFmt numFmtId="166" formatCode="[$-419]mmmm\ yyyy;@"/>
    <numFmt numFmtId="167" formatCode="_-* #,##0.000\ _₽_-;\-* #,##0.000\ _₽_-;_-* &quot;-&quot;??\ _₽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20"/>
      <name val="Times New Roman"/>
      <family val="1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u/>
      <sz val="10"/>
      <name val="Times New Roman"/>
      <family val="1"/>
      <charset val="204"/>
    </font>
    <font>
      <sz val="12"/>
      <name val="Arial"/>
      <family val="2"/>
    </font>
    <font>
      <sz val="12"/>
      <name val="Agency FB"/>
      <family val="2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2" fillId="0" borderId="0"/>
    <xf numFmtId="0" fontId="12" fillId="0" borderId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0" fillId="0" borderId="0"/>
  </cellStyleXfs>
  <cellXfs count="231">
    <xf numFmtId="0" fontId="0" fillId="0" borderId="0" xfId="0"/>
    <xf numFmtId="0" fontId="3" fillId="0" borderId="0" xfId="3" applyFont="1" applyFill="1" applyAlignment="1">
      <alignment horizontal="center" vertical="center" wrapText="1"/>
    </xf>
    <xf numFmtId="0" fontId="3" fillId="0" borderId="0" xfId="3" applyFont="1" applyFill="1" applyAlignment="1">
      <alignment vertical="center" wrapText="1"/>
    </xf>
    <xf numFmtId="164" fontId="3" fillId="0" borderId="0" xfId="1" applyNumberFormat="1" applyFont="1" applyFill="1" applyAlignment="1">
      <alignment vertical="center" wrapText="1"/>
    </xf>
    <xf numFmtId="164" fontId="3" fillId="0" borderId="0" xfId="1" applyNumberFormat="1" applyFont="1" applyFill="1" applyAlignment="1">
      <alignment vertical="top" wrapText="1"/>
    </xf>
    <xf numFmtId="0" fontId="4" fillId="0" borderId="0" xfId="3" applyFont="1" applyFill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5" fillId="0" borderId="0" xfId="3" applyFont="1" applyFill="1" applyAlignment="1">
      <alignment horizontal="left" vertical="top" wrapText="1"/>
    </xf>
    <xf numFmtId="0" fontId="6" fillId="0" borderId="0" xfId="3" applyFont="1" applyFill="1" applyAlignment="1">
      <alignment horizontal="right" vertical="center"/>
    </xf>
    <xf numFmtId="0" fontId="5" fillId="0" borderId="0" xfId="3" applyFont="1" applyFill="1" applyAlignment="1">
      <alignment horizontal="center" vertical="center" wrapText="1"/>
    </xf>
    <xf numFmtId="0" fontId="5" fillId="0" borderId="0" xfId="3" applyFont="1" applyFill="1" applyAlignment="1">
      <alignment horizontal="center" vertical="top" wrapText="1"/>
    </xf>
    <xf numFmtId="0" fontId="4" fillId="0" borderId="0" xfId="3" applyFont="1" applyFill="1" applyBorder="1" applyAlignment="1">
      <alignment vertical="top" wrapText="1"/>
    </xf>
    <xf numFmtId="0" fontId="4" fillId="0" borderId="0" xfId="3" applyFont="1" applyFill="1" applyBorder="1" applyAlignment="1">
      <alignment horizontal="center" vertical="top"/>
    </xf>
    <xf numFmtId="164" fontId="4" fillId="0" borderId="0" xfId="1" applyNumberFormat="1" applyFont="1" applyFill="1" applyBorder="1" applyAlignment="1">
      <alignment vertical="top" wrapText="1"/>
    </xf>
    <xf numFmtId="0" fontId="3" fillId="0" borderId="0" xfId="3" applyFont="1" applyFill="1" applyBorder="1" applyAlignment="1">
      <alignment vertical="top" wrapText="1"/>
    </xf>
    <xf numFmtId="0" fontId="7" fillId="0" borderId="0" xfId="3" applyFont="1" applyFill="1" applyAlignment="1">
      <alignment horizontal="center" vertical="center" wrapText="1"/>
    </xf>
    <xf numFmtId="0" fontId="4" fillId="0" borderId="0" xfId="3" applyFont="1" applyFill="1" applyBorder="1" applyAlignment="1">
      <alignment horizontal="center" vertical="top" wrapText="1"/>
    </xf>
    <xf numFmtId="164" fontId="4" fillId="0" borderId="0" xfId="1" applyNumberFormat="1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center" vertical="top" wrapText="1"/>
    </xf>
    <xf numFmtId="0" fontId="3" fillId="0" borderId="0" xfId="3" applyFont="1" applyFill="1" applyAlignment="1">
      <alignment horizontal="right" vertical="center" wrapText="1"/>
    </xf>
    <xf numFmtId="164" fontId="3" fillId="0" borderId="0" xfId="1" applyNumberFormat="1" applyFont="1" applyFill="1" applyAlignment="1">
      <alignment horizontal="right" vertical="top" wrapText="1"/>
    </xf>
    <xf numFmtId="0" fontId="5" fillId="0" borderId="0" xfId="3" applyFont="1" applyFill="1" applyAlignment="1">
      <alignment horizontal="right" vertical="top" wrapText="1"/>
    </xf>
    <xf numFmtId="0" fontId="9" fillId="0" borderId="0" xfId="3" applyFont="1" applyFill="1" applyBorder="1" applyAlignment="1">
      <alignment horizontal="left" vertical="top"/>
    </xf>
    <xf numFmtId="0" fontId="10" fillId="0" borderId="0" xfId="3" applyFont="1" applyFill="1" applyBorder="1" applyAlignment="1">
      <alignment horizontal="left" vertical="top" wrapText="1"/>
    </xf>
    <xf numFmtId="164" fontId="9" fillId="0" borderId="0" xfId="1" applyNumberFormat="1" applyFont="1" applyFill="1" applyBorder="1" applyAlignment="1">
      <alignment horizontal="left" vertical="top"/>
    </xf>
    <xf numFmtId="0" fontId="9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horizontal="left" vertical="top"/>
    </xf>
    <xf numFmtId="0" fontId="9" fillId="0" borderId="4" xfId="3" applyFont="1" applyFill="1" applyBorder="1" applyAlignment="1">
      <alignment vertical="top"/>
    </xf>
    <xf numFmtId="0" fontId="9" fillId="0" borderId="4" xfId="3" applyFont="1" applyFill="1" applyBorder="1" applyAlignment="1">
      <alignment vertical="top" wrapText="1"/>
    </xf>
    <xf numFmtId="164" fontId="9" fillId="0" borderId="4" xfId="1" applyNumberFormat="1" applyFont="1" applyFill="1" applyBorder="1" applyAlignment="1">
      <alignment vertical="top" wrapText="1"/>
    </xf>
    <xf numFmtId="0" fontId="10" fillId="0" borderId="4" xfId="3" applyFont="1" applyFill="1" applyBorder="1" applyAlignment="1">
      <alignment vertical="top" wrapText="1"/>
    </xf>
    <xf numFmtId="0" fontId="9" fillId="0" borderId="0" xfId="3" applyFont="1" applyFill="1" applyBorder="1" applyAlignment="1">
      <alignment vertical="top" wrapText="1"/>
    </xf>
    <xf numFmtId="164" fontId="9" fillId="0" borderId="0" xfId="1" applyNumberFormat="1" applyFont="1" applyFill="1" applyBorder="1" applyAlignment="1">
      <alignment vertical="top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top" wrapText="1"/>
    </xf>
    <xf numFmtId="164" fontId="5" fillId="0" borderId="5" xfId="1" applyNumberFormat="1" applyFont="1" applyFill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0" fontId="11" fillId="0" borderId="10" xfId="3" applyFont="1" applyFill="1" applyBorder="1" applyAlignment="1">
      <alignment horizontal="center" vertical="center"/>
    </xf>
    <xf numFmtId="164" fontId="5" fillId="0" borderId="10" xfId="1" applyNumberFormat="1" applyFont="1" applyFill="1" applyBorder="1" applyAlignment="1">
      <alignment horizontal="center" vertical="center" wrapText="1"/>
    </xf>
    <xf numFmtId="43" fontId="5" fillId="0" borderId="10" xfId="1" applyFont="1" applyFill="1" applyBorder="1" applyAlignment="1">
      <alignment horizontal="center" vertical="center" wrapText="1"/>
    </xf>
    <xf numFmtId="43" fontId="5" fillId="0" borderId="10" xfId="1" applyFont="1" applyFill="1" applyBorder="1" applyAlignment="1">
      <alignment horizontal="center" vertical="top" wrapText="1"/>
    </xf>
    <xf numFmtId="164" fontId="7" fillId="0" borderId="10" xfId="1" applyNumberFormat="1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top" wrapText="1"/>
    </xf>
    <xf numFmtId="0" fontId="10" fillId="0" borderId="10" xfId="3" applyFont="1" applyFill="1" applyBorder="1" applyAlignment="1">
      <alignment horizontal="left" vertical="top" wrapText="1"/>
    </xf>
    <xf numFmtId="0" fontId="10" fillId="0" borderId="17" xfId="3" applyFont="1" applyFill="1" applyBorder="1" applyAlignment="1">
      <alignment horizontal="center" vertical="top" wrapText="1"/>
    </xf>
    <xf numFmtId="43" fontId="10" fillId="0" borderId="10" xfId="1" applyFont="1" applyFill="1" applyBorder="1" applyAlignment="1">
      <alignment horizontal="right" vertical="top" wrapText="1"/>
    </xf>
    <xf numFmtId="43" fontId="10" fillId="0" borderId="10" xfId="1" applyFont="1" applyFill="1" applyBorder="1" applyAlignment="1">
      <alignment horizontal="center" vertical="top" wrapText="1"/>
    </xf>
    <xf numFmtId="49" fontId="10" fillId="0" borderId="18" xfId="4" applyNumberFormat="1" applyFont="1" applyFill="1" applyBorder="1" applyAlignment="1">
      <alignment horizontal="center" vertical="top"/>
    </xf>
    <xf numFmtId="49" fontId="10" fillId="0" borderId="18" xfId="4" applyNumberFormat="1" applyFont="1" applyFill="1" applyBorder="1" applyAlignment="1">
      <alignment horizontal="center" vertical="top" wrapText="1"/>
    </xf>
    <xf numFmtId="43" fontId="10" fillId="0" borderId="6" xfId="1" applyFont="1" applyFill="1" applyBorder="1" applyAlignment="1">
      <alignment horizontal="right" vertical="top" wrapText="1"/>
    </xf>
    <xf numFmtId="43" fontId="10" fillId="0" borderId="18" xfId="1" applyFont="1" applyFill="1" applyBorder="1" applyAlignment="1">
      <alignment horizontal="right" vertical="center" wrapText="1"/>
    </xf>
    <xf numFmtId="0" fontId="9" fillId="0" borderId="10" xfId="3" applyFont="1" applyFill="1" applyBorder="1" applyAlignment="1">
      <alignment horizontal="center" vertical="center" wrapText="1"/>
    </xf>
    <xf numFmtId="0" fontId="9" fillId="0" borderId="10" xfId="3" applyFont="1" applyFill="1" applyBorder="1" applyAlignment="1">
      <alignment horizontal="center" vertical="top" wrapText="1"/>
    </xf>
    <xf numFmtId="0" fontId="10" fillId="0" borderId="10" xfId="3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left" vertical="top" wrapText="1"/>
    </xf>
    <xf numFmtId="0" fontId="10" fillId="0" borderId="17" xfId="3" applyFont="1" applyFill="1" applyBorder="1" applyAlignment="1">
      <alignment horizontal="left" vertical="top" wrapText="1"/>
    </xf>
    <xf numFmtId="43" fontId="10" fillId="0" borderId="17" xfId="1" applyFont="1" applyFill="1" applyBorder="1" applyAlignment="1">
      <alignment horizontal="right" vertical="top" wrapText="1"/>
    </xf>
    <xf numFmtId="43" fontId="10" fillId="0" borderId="17" xfId="1" applyFont="1" applyFill="1" applyBorder="1" applyAlignment="1">
      <alignment horizontal="center" vertical="top" wrapText="1"/>
    </xf>
    <xf numFmtId="49" fontId="10" fillId="0" borderId="17" xfId="3" applyNumberFormat="1" applyFont="1" applyFill="1" applyBorder="1" applyAlignment="1">
      <alignment horizontal="center" vertical="top" wrapText="1"/>
    </xf>
    <xf numFmtId="43" fontId="10" fillId="0" borderId="15" xfId="1" applyFont="1" applyFill="1" applyBorder="1" applyAlignment="1">
      <alignment horizontal="right" vertical="top" wrapText="1"/>
    </xf>
    <xf numFmtId="0" fontId="10" fillId="0" borderId="18" xfId="3" applyFont="1" applyFill="1" applyBorder="1" applyAlignment="1">
      <alignment horizontal="center" vertical="top" wrapText="1"/>
    </xf>
    <xf numFmtId="0" fontId="10" fillId="0" borderId="17" xfId="3" applyFont="1" applyFill="1" applyBorder="1" applyAlignment="1">
      <alignment horizontal="left" vertical="center" wrapText="1"/>
    </xf>
    <xf numFmtId="0" fontId="10" fillId="0" borderId="17" xfId="3" applyFont="1" applyFill="1" applyBorder="1" applyAlignment="1">
      <alignment horizontal="left" vertical="top"/>
    </xf>
    <xf numFmtId="43" fontId="10" fillId="0" borderId="17" xfId="1" applyNumberFormat="1" applyFont="1" applyFill="1" applyBorder="1" applyAlignment="1">
      <alignment horizontal="center" vertical="top" wrapText="1"/>
    </xf>
    <xf numFmtId="0" fontId="14" fillId="0" borderId="17" xfId="3" applyFont="1" applyFill="1" applyBorder="1" applyAlignment="1">
      <alignment horizontal="left" vertical="center" wrapText="1"/>
    </xf>
    <xf numFmtId="0" fontId="8" fillId="0" borderId="18" xfId="5" applyFont="1" applyFill="1" applyBorder="1" applyAlignment="1">
      <alignment horizontal="center" vertical="top"/>
    </xf>
    <xf numFmtId="0" fontId="8" fillId="0" borderId="18" xfId="5" applyFont="1" applyFill="1" applyBorder="1" applyAlignment="1">
      <alignment horizontal="left" vertical="top"/>
    </xf>
    <xf numFmtId="0" fontId="8" fillId="0" borderId="18" xfId="5" applyFont="1" applyFill="1" applyBorder="1" applyAlignment="1">
      <alignment horizontal="left" vertical="top" wrapText="1"/>
    </xf>
    <xf numFmtId="49" fontId="8" fillId="0" borderId="18" xfId="5" applyNumberFormat="1" applyFont="1" applyFill="1" applyBorder="1" applyAlignment="1">
      <alignment horizontal="center" vertical="top"/>
    </xf>
    <xf numFmtId="43" fontId="8" fillId="0" borderId="18" xfId="1" applyNumberFormat="1" applyFont="1" applyFill="1" applyBorder="1" applyAlignment="1">
      <alignment horizontal="right" vertical="top" wrapText="1"/>
    </xf>
    <xf numFmtId="0" fontId="8" fillId="0" borderId="18" xfId="5" applyFont="1" applyFill="1" applyBorder="1" applyAlignment="1">
      <alignment horizontal="center" vertical="top" wrapText="1"/>
    </xf>
    <xf numFmtId="0" fontId="10" fillId="0" borderId="18" xfId="4" applyFont="1" applyFill="1" applyBorder="1" applyAlignment="1">
      <alignment horizontal="center" vertical="center"/>
    </xf>
    <xf numFmtId="43" fontId="10" fillId="0" borderId="18" xfId="1" applyFont="1" applyFill="1" applyBorder="1" applyAlignment="1">
      <alignment horizontal="right" vertical="top" wrapText="1"/>
    </xf>
    <xf numFmtId="165" fontId="10" fillId="0" borderId="18" xfId="4" applyNumberFormat="1" applyFont="1" applyFill="1" applyBorder="1" applyAlignment="1">
      <alignment horizontal="right" vertical="center" wrapText="1"/>
    </xf>
    <xf numFmtId="0" fontId="10" fillId="0" borderId="18" xfId="3" applyFont="1" applyFill="1" applyBorder="1" applyAlignment="1">
      <alignment horizontal="right" vertical="center" wrapText="1"/>
    </xf>
    <xf numFmtId="0" fontId="8" fillId="0" borderId="18" xfId="0" applyFont="1" applyFill="1" applyBorder="1" applyAlignment="1">
      <alignment horizontal="center" vertical="top"/>
    </xf>
    <xf numFmtId="43" fontId="10" fillId="0" borderId="0" xfId="3" applyNumberFormat="1" applyFont="1" applyFill="1" applyAlignment="1">
      <alignment horizontal="left" vertical="top" wrapText="1"/>
    </xf>
    <xf numFmtId="0" fontId="10" fillId="0" borderId="18" xfId="3" applyFont="1" applyFill="1" applyBorder="1" applyAlignment="1">
      <alignment horizontal="left" vertical="top" wrapText="1"/>
    </xf>
    <xf numFmtId="43" fontId="10" fillId="0" borderId="18" xfId="1" applyFont="1" applyFill="1" applyBorder="1" applyAlignment="1">
      <alignment horizontal="center" vertical="top" wrapText="1"/>
    </xf>
    <xf numFmtId="49" fontId="10" fillId="0" borderId="18" xfId="3" applyNumberFormat="1" applyFont="1" applyFill="1" applyBorder="1" applyAlignment="1">
      <alignment horizontal="center" vertical="top" wrapText="1"/>
    </xf>
    <xf numFmtId="43" fontId="10" fillId="0" borderId="1" xfId="1" applyFont="1" applyFill="1" applyBorder="1" applyAlignment="1">
      <alignment horizontal="right" vertical="top" wrapText="1"/>
    </xf>
    <xf numFmtId="0" fontId="8" fillId="0" borderId="17" xfId="3" applyFont="1" applyFill="1" applyBorder="1" applyAlignment="1">
      <alignment horizontal="center" vertical="top"/>
    </xf>
    <xf numFmtId="0" fontId="8" fillId="0" borderId="17" xfId="3" applyFont="1" applyFill="1" applyBorder="1" applyAlignment="1">
      <alignment horizontal="left" vertical="top"/>
    </xf>
    <xf numFmtId="0" fontId="8" fillId="0" borderId="17" xfId="3" applyFont="1" applyFill="1" applyBorder="1" applyAlignment="1">
      <alignment horizontal="left" vertical="top" wrapText="1"/>
    </xf>
    <xf numFmtId="49" fontId="8" fillId="0" borderId="17" xfId="3" applyNumberFormat="1" applyFont="1" applyFill="1" applyBorder="1" applyAlignment="1">
      <alignment horizontal="center" vertical="top"/>
    </xf>
    <xf numFmtId="43" fontId="8" fillId="0" borderId="17" xfId="6" applyNumberFormat="1" applyFont="1" applyFill="1" applyBorder="1" applyAlignment="1">
      <alignment horizontal="right" vertical="top" wrapText="1"/>
    </xf>
    <xf numFmtId="43" fontId="10" fillId="0" borderId="20" xfId="1" applyFont="1" applyFill="1" applyBorder="1" applyAlignment="1">
      <alignment horizontal="right" vertical="top" wrapText="1"/>
    </xf>
    <xf numFmtId="43" fontId="10" fillId="0" borderId="20" xfId="1" applyFont="1" applyFill="1" applyBorder="1" applyAlignment="1">
      <alignment horizontal="right" vertical="center" wrapText="1"/>
    </xf>
    <xf numFmtId="0" fontId="8" fillId="0" borderId="20" xfId="5" applyFont="1" applyFill="1" applyBorder="1" applyAlignment="1">
      <alignment horizontal="center" vertical="top"/>
    </xf>
    <xf numFmtId="0" fontId="8" fillId="0" borderId="20" xfId="0" applyFont="1" applyFill="1" applyBorder="1" applyAlignment="1">
      <alignment horizontal="center" vertical="top" wrapText="1"/>
    </xf>
    <xf numFmtId="0" fontId="8" fillId="0" borderId="20" xfId="0" applyFont="1" applyFill="1" applyBorder="1" applyAlignment="1">
      <alignment horizontal="center" vertical="top"/>
    </xf>
    <xf numFmtId="0" fontId="10" fillId="0" borderId="17" xfId="3" applyFont="1" applyFill="1" applyBorder="1" applyAlignment="1">
      <alignment horizontal="center" vertical="top"/>
    </xf>
    <xf numFmtId="16" fontId="10" fillId="0" borderId="17" xfId="3" applyNumberFormat="1" applyFont="1" applyFill="1" applyBorder="1" applyAlignment="1">
      <alignment horizontal="center" vertical="top" wrapText="1"/>
    </xf>
    <xf numFmtId="0" fontId="10" fillId="0" borderId="1" xfId="3" applyFont="1" applyFill="1" applyBorder="1" applyAlignment="1">
      <alignment horizontal="center" vertical="top" wrapText="1"/>
    </xf>
    <xf numFmtId="49" fontId="10" fillId="0" borderId="18" xfId="3" applyNumberFormat="1" applyFont="1" applyFill="1" applyBorder="1" applyAlignment="1">
      <alignment horizontal="center" vertical="center" wrapText="1"/>
    </xf>
    <xf numFmtId="0" fontId="10" fillId="0" borderId="18" xfId="3" applyFont="1" applyFill="1" applyBorder="1" applyAlignment="1">
      <alignment horizontal="left" vertical="center" wrapText="1"/>
    </xf>
    <xf numFmtId="0" fontId="10" fillId="0" borderId="17" xfId="3" applyFont="1" applyFill="1" applyBorder="1" applyAlignment="1">
      <alignment horizontal="center" vertical="center" wrapText="1"/>
    </xf>
    <xf numFmtId="0" fontId="10" fillId="0" borderId="18" xfId="3" applyFont="1" applyFill="1" applyBorder="1" applyAlignment="1">
      <alignment horizontal="center" vertical="center" wrapText="1"/>
    </xf>
    <xf numFmtId="43" fontId="10" fillId="0" borderId="18" xfId="1" applyFont="1" applyFill="1" applyBorder="1" applyAlignment="1">
      <alignment horizontal="center" vertical="center" wrapText="1"/>
    </xf>
    <xf numFmtId="43" fontId="10" fillId="0" borderId="10" xfId="1" applyFont="1" applyFill="1" applyBorder="1" applyAlignment="1">
      <alignment horizontal="right" vertical="center" wrapText="1"/>
    </xf>
    <xf numFmtId="0" fontId="10" fillId="0" borderId="0" xfId="3" applyFont="1" applyFill="1" applyAlignment="1">
      <alignment horizontal="left" vertical="center" wrapText="1"/>
    </xf>
    <xf numFmtId="0" fontId="5" fillId="0" borderId="0" xfId="3" applyFont="1" applyFill="1" applyAlignment="1">
      <alignment horizontal="left" vertical="center" wrapText="1"/>
    </xf>
    <xf numFmtId="43" fontId="10" fillId="0" borderId="18" xfId="1" applyNumberFormat="1" applyFont="1" applyFill="1" applyBorder="1" applyAlignment="1">
      <alignment horizontal="center" vertical="center" wrapText="1"/>
    </xf>
    <xf numFmtId="43" fontId="10" fillId="0" borderId="16" xfId="1" applyFont="1" applyFill="1" applyBorder="1" applyAlignment="1">
      <alignment horizontal="right" vertical="center" wrapText="1"/>
    </xf>
    <xf numFmtId="0" fontId="10" fillId="0" borderId="18" xfId="4" applyFont="1" applyFill="1" applyBorder="1" applyAlignment="1">
      <alignment horizontal="left" vertical="center"/>
    </xf>
    <xf numFmtId="0" fontId="10" fillId="0" borderId="18" xfId="4" applyFont="1" applyFill="1" applyBorder="1" applyAlignment="1">
      <alignment horizontal="left" vertical="top" wrapText="1"/>
    </xf>
    <xf numFmtId="165" fontId="10" fillId="0" borderId="18" xfId="7" applyFont="1" applyFill="1" applyBorder="1" applyAlignment="1">
      <alignment horizontal="center" vertical="center" wrapText="1"/>
    </xf>
    <xf numFmtId="49" fontId="10" fillId="0" borderId="18" xfId="4" applyNumberFormat="1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 wrapText="1"/>
    </xf>
    <xf numFmtId="165" fontId="10" fillId="0" borderId="1" xfId="4" applyNumberFormat="1" applyFont="1" applyFill="1" applyBorder="1" applyAlignment="1">
      <alignment horizontal="right" vertical="top" wrapText="1"/>
    </xf>
    <xf numFmtId="0" fontId="10" fillId="0" borderId="10" xfId="3" applyFont="1" applyFill="1" applyBorder="1" applyAlignment="1">
      <alignment horizontal="right" vertical="center" wrapText="1"/>
    </xf>
    <xf numFmtId="0" fontId="9" fillId="0" borderId="10" xfId="4" applyFont="1" applyFill="1" applyBorder="1" applyAlignment="1">
      <alignment horizontal="center" vertical="center"/>
    </xf>
    <xf numFmtId="0" fontId="10" fillId="0" borderId="1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left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left" vertical="top" wrapText="1"/>
    </xf>
    <xf numFmtId="3" fontId="10" fillId="0" borderId="18" xfId="0" applyNumberFormat="1" applyFont="1" applyFill="1" applyBorder="1" applyAlignment="1">
      <alignment horizontal="center" vertical="center" wrapText="1"/>
    </xf>
    <xf numFmtId="43" fontId="10" fillId="0" borderId="18" xfId="1" applyFont="1" applyFill="1" applyBorder="1" applyAlignment="1">
      <alignment vertical="center"/>
    </xf>
    <xf numFmtId="0" fontId="9" fillId="0" borderId="10" xfId="4" applyFont="1" applyFill="1" applyBorder="1" applyAlignment="1">
      <alignment horizontal="center" vertical="top" wrapText="1"/>
    </xf>
    <xf numFmtId="164" fontId="5" fillId="0" borderId="0" xfId="1" applyNumberFormat="1" applyFont="1" applyFill="1" applyAlignment="1">
      <alignment horizontal="left" vertical="top" wrapText="1"/>
    </xf>
    <xf numFmtId="0" fontId="5" fillId="0" borderId="0" xfId="3" applyFont="1" applyFill="1" applyAlignment="1">
      <alignment horizontal="center" wrapText="1"/>
    </xf>
    <xf numFmtId="166" fontId="10" fillId="0" borderId="18" xfId="4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9" fillId="0" borderId="10" xfId="4" applyFont="1" applyFill="1" applyBorder="1" applyAlignment="1">
      <alignment horizontal="center" vertical="center" wrapText="1"/>
    </xf>
    <xf numFmtId="165" fontId="10" fillId="0" borderId="18" xfId="7" applyFont="1" applyFill="1" applyBorder="1" applyAlignment="1">
      <alignment horizontal="right" vertical="center" wrapText="1"/>
    </xf>
    <xf numFmtId="16" fontId="10" fillId="0" borderId="18" xfId="4" applyNumberFormat="1" applyFont="1" applyFill="1" applyBorder="1" applyAlignment="1">
      <alignment horizontal="center" vertical="center"/>
    </xf>
    <xf numFmtId="49" fontId="8" fillId="0" borderId="20" xfId="5" applyNumberFormat="1" applyFont="1" applyFill="1" applyBorder="1" applyAlignment="1">
      <alignment horizontal="center" vertical="top"/>
    </xf>
    <xf numFmtId="43" fontId="8" fillId="0" borderId="18" xfId="8" applyNumberFormat="1" applyFont="1" applyFill="1" applyBorder="1" applyAlignment="1">
      <alignment horizontal="right" vertical="top" wrapText="1"/>
    </xf>
    <xf numFmtId="0" fontId="8" fillId="0" borderId="18" xfId="0" applyFont="1" applyFill="1" applyBorder="1" applyAlignment="1">
      <alignment horizontal="center" vertical="top" wrapText="1"/>
    </xf>
    <xf numFmtId="0" fontId="8" fillId="0" borderId="18" xfId="0" applyFont="1" applyFill="1" applyBorder="1" applyAlignment="1">
      <alignment horizontal="left" vertical="top"/>
    </xf>
    <xf numFmtId="0" fontId="8" fillId="0" borderId="18" xfId="0" applyFont="1" applyFill="1" applyBorder="1" applyAlignment="1">
      <alignment vertical="top" wrapText="1"/>
    </xf>
    <xf numFmtId="0" fontId="8" fillId="0" borderId="18" xfId="0" applyFont="1" applyFill="1" applyBorder="1" applyAlignment="1">
      <alignment vertical="top"/>
    </xf>
    <xf numFmtId="49" fontId="8" fillId="0" borderId="18" xfId="0" applyNumberFormat="1" applyFont="1" applyFill="1" applyBorder="1" applyAlignment="1">
      <alignment horizontal="center" vertical="top"/>
    </xf>
    <xf numFmtId="0" fontId="10" fillId="0" borderId="18" xfId="3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vertical="center"/>
    </xf>
    <xf numFmtId="0" fontId="10" fillId="0" borderId="18" xfId="4" applyFont="1" applyFill="1" applyBorder="1" applyAlignment="1">
      <alignment vertical="top" wrapText="1"/>
    </xf>
    <xf numFmtId="165" fontId="10" fillId="0" borderId="18" xfId="4" applyNumberFormat="1" applyFont="1" applyFill="1" applyBorder="1" applyAlignment="1">
      <alignment horizontal="right" vertical="top" wrapText="1"/>
    </xf>
    <xf numFmtId="0" fontId="9" fillId="0" borderId="18" xfId="4" applyFont="1" applyFill="1" applyBorder="1" applyAlignment="1">
      <alignment horizontal="center" vertical="center"/>
    </xf>
    <xf numFmtId="0" fontId="8" fillId="0" borderId="18" xfId="3" applyFont="1" applyFill="1" applyBorder="1" applyAlignment="1">
      <alignment horizontal="left" vertical="top" wrapText="1"/>
    </xf>
    <xf numFmtId="0" fontId="8" fillId="0" borderId="18" xfId="3" applyFont="1" applyFill="1" applyBorder="1" applyAlignment="1">
      <alignment horizontal="center" vertical="top" wrapText="1"/>
    </xf>
    <xf numFmtId="43" fontId="8" fillId="0" borderId="18" xfId="1" applyNumberFormat="1" applyFont="1" applyFill="1" applyBorder="1" applyAlignment="1">
      <alignment horizontal="center" vertical="top" wrapText="1"/>
    </xf>
    <xf numFmtId="49" fontId="8" fillId="0" borderId="18" xfId="3" applyNumberFormat="1" applyFont="1" applyFill="1" applyBorder="1" applyAlignment="1">
      <alignment horizontal="center" vertical="top" wrapText="1"/>
    </xf>
    <xf numFmtId="43" fontId="8" fillId="0" borderId="18" xfId="1" applyFont="1" applyFill="1" applyBorder="1" applyAlignment="1">
      <alignment horizontal="center" vertical="top" wrapText="1"/>
    </xf>
    <xf numFmtId="43" fontId="8" fillId="0" borderId="1" xfId="1" applyFont="1" applyFill="1" applyBorder="1" applyAlignment="1">
      <alignment horizontal="center" vertical="top" wrapText="1"/>
    </xf>
    <xf numFmtId="43" fontId="8" fillId="0" borderId="10" xfId="1" applyFont="1" applyFill="1" applyBorder="1" applyAlignment="1">
      <alignment horizontal="center" vertical="top" wrapText="1"/>
    </xf>
    <xf numFmtId="0" fontId="15" fillId="0" borderId="10" xfId="3" applyFont="1" applyFill="1" applyBorder="1" applyAlignment="1">
      <alignment horizontal="center" vertical="center" wrapText="1"/>
    </xf>
    <xf numFmtId="0" fontId="8" fillId="0" borderId="10" xfId="3" applyFont="1" applyFill="1" applyBorder="1" applyAlignment="1">
      <alignment horizontal="center" vertical="center" wrapText="1"/>
    </xf>
    <xf numFmtId="43" fontId="10" fillId="0" borderId="0" xfId="1" applyFont="1" applyFill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top" wrapText="1"/>
    </xf>
    <xf numFmtId="164" fontId="10" fillId="0" borderId="0" xfId="1" applyNumberFormat="1" applyFont="1" applyFill="1" applyBorder="1" applyAlignment="1">
      <alignment horizontal="center" vertical="top" wrapText="1"/>
    </xf>
    <xf numFmtId="49" fontId="10" fillId="0" borderId="0" xfId="3" applyNumberFormat="1" applyFont="1" applyFill="1" applyBorder="1" applyAlignment="1">
      <alignment horizontal="center" vertical="top" wrapText="1"/>
    </xf>
    <xf numFmtId="43" fontId="10" fillId="0" borderId="0" xfId="1" applyFont="1" applyFill="1" applyBorder="1" applyAlignment="1">
      <alignment horizontal="center" vertical="top" wrapText="1"/>
    </xf>
    <xf numFmtId="43" fontId="10" fillId="0" borderId="0" xfId="1" applyFont="1" applyFill="1" applyBorder="1" applyAlignment="1">
      <alignment horizontal="center" vertical="top"/>
    </xf>
    <xf numFmtId="0" fontId="9" fillId="0" borderId="0" xfId="3" applyFont="1" applyFill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6" fillId="0" borderId="0" xfId="0" applyFont="1" applyFill="1"/>
    <xf numFmtId="0" fontId="10" fillId="0" borderId="0" xfId="3" applyFont="1" applyFill="1" applyAlignment="1">
      <alignment horizontal="center" vertical="top" wrapText="1"/>
    </xf>
    <xf numFmtId="164" fontId="10" fillId="0" borderId="0" xfId="1" applyNumberFormat="1" applyFont="1" applyFill="1" applyAlignment="1">
      <alignment horizontal="left" vertical="top" wrapText="1"/>
    </xf>
    <xf numFmtId="164" fontId="10" fillId="0" borderId="0" xfId="1" applyNumberFormat="1" applyFont="1" applyFill="1" applyAlignment="1">
      <alignment horizontal="center" vertical="top" wrapText="1"/>
    </xf>
    <xf numFmtId="0" fontId="8" fillId="0" borderId="0" xfId="3" applyFont="1" applyFill="1" applyAlignment="1">
      <alignment horizontal="center" vertical="top" wrapText="1"/>
    </xf>
    <xf numFmtId="43" fontId="10" fillId="0" borderId="0" xfId="1" applyFont="1" applyFill="1" applyAlignment="1">
      <alignment horizontal="left" vertical="top" wrapText="1"/>
    </xf>
    <xf numFmtId="43" fontId="9" fillId="0" borderId="21" xfId="0" applyNumberFormat="1" applyFont="1" applyFill="1" applyBorder="1" applyAlignment="1">
      <alignment horizontal="center"/>
    </xf>
    <xf numFmtId="43" fontId="10" fillId="0" borderId="0" xfId="1" applyNumberFormat="1" applyFont="1" applyFill="1" applyAlignment="1">
      <alignment horizontal="left" vertical="top" wrapText="1"/>
    </xf>
    <xf numFmtId="43" fontId="10" fillId="0" borderId="0" xfId="0" applyNumberFormat="1" applyFont="1" applyFill="1" applyBorder="1" applyAlignment="1">
      <alignment horizontal="center"/>
    </xf>
    <xf numFmtId="167" fontId="10" fillId="0" borderId="0" xfId="3" applyNumberFormat="1" applyFont="1" applyFill="1" applyAlignment="1">
      <alignment horizontal="left" vertical="top" wrapText="1"/>
    </xf>
    <xf numFmtId="167" fontId="10" fillId="0" borderId="0" xfId="1" applyNumberFormat="1" applyFont="1" applyFill="1" applyAlignment="1">
      <alignment horizontal="left" vertical="top" wrapText="1"/>
    </xf>
    <xf numFmtId="43" fontId="10" fillId="0" borderId="0" xfId="0" applyNumberFormat="1" applyFont="1" applyFill="1" applyBorder="1" applyAlignment="1"/>
    <xf numFmtId="0" fontId="6" fillId="0" borderId="0" xfId="3" applyFont="1" applyFill="1" applyAlignment="1">
      <alignment horizontal="left" vertical="top" wrapText="1"/>
    </xf>
    <xf numFmtId="43" fontId="6" fillId="0" borderId="0" xfId="3" applyNumberFormat="1" applyFont="1" applyFill="1" applyAlignment="1">
      <alignment horizontal="left" vertical="top" wrapText="1"/>
    </xf>
    <xf numFmtId="43" fontId="5" fillId="0" borderId="0" xfId="3" applyNumberFormat="1" applyFont="1" applyFill="1" applyAlignment="1">
      <alignment horizontal="left" vertical="top" wrapText="1"/>
    </xf>
    <xf numFmtId="0" fontId="10" fillId="0" borderId="0" xfId="0" applyNumberFormat="1" applyFont="1" applyFill="1" applyAlignment="1">
      <alignment horizontal="left"/>
    </xf>
    <xf numFmtId="10" fontId="10" fillId="0" borderId="0" xfId="3" applyNumberFormat="1" applyFont="1" applyFill="1" applyAlignment="1">
      <alignment horizontal="center" vertical="top" wrapText="1"/>
    </xf>
    <xf numFmtId="10" fontId="10" fillId="0" borderId="0" xfId="1" applyNumberFormat="1" applyFont="1" applyFill="1" applyAlignment="1">
      <alignment horizontal="center" vertical="top" wrapText="1"/>
    </xf>
    <xf numFmtId="10" fontId="10" fillId="0" borderId="0" xfId="1" applyNumberFormat="1" applyFont="1" applyFill="1" applyAlignment="1">
      <alignment horizontal="right" vertical="top" wrapText="1"/>
    </xf>
    <xf numFmtId="43" fontId="9" fillId="0" borderId="21" xfId="0" applyNumberFormat="1" applyFont="1" applyFill="1" applyBorder="1" applyAlignment="1">
      <alignment horizontal="right"/>
    </xf>
    <xf numFmtId="10" fontId="9" fillId="0" borderId="21" xfId="2" applyNumberFormat="1" applyFont="1" applyFill="1" applyBorder="1" applyAlignment="1">
      <alignment horizontal="center"/>
    </xf>
    <xf numFmtId="0" fontId="10" fillId="0" borderId="21" xfId="3" applyFont="1" applyFill="1" applyBorder="1" applyAlignment="1">
      <alignment horizontal="center" vertical="top" wrapText="1"/>
    </xf>
    <xf numFmtId="0" fontId="10" fillId="0" borderId="2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8" fillId="0" borderId="0" xfId="4" applyFont="1" applyFill="1" applyBorder="1" applyAlignment="1">
      <alignment horizontal="centerContinuous" vertical="center"/>
    </xf>
    <xf numFmtId="0" fontId="18" fillId="0" borderId="21" xfId="4" applyFont="1" applyFill="1" applyBorder="1" applyAlignment="1">
      <alignment horizontal="centerContinuous" vertical="center"/>
    </xf>
    <xf numFmtId="0" fontId="18" fillId="0" borderId="21" xfId="4" applyFont="1" applyFill="1" applyBorder="1" applyAlignment="1">
      <alignment horizontal="centerContinuous" vertical="top"/>
    </xf>
    <xf numFmtId="0" fontId="18" fillId="0" borderId="0" xfId="4" applyFont="1" applyFill="1" applyAlignment="1">
      <alignment horizontal="center" vertical="top"/>
    </xf>
    <xf numFmtId="0" fontId="18" fillId="0" borderId="21" xfId="4" applyFont="1" applyFill="1" applyBorder="1" applyAlignment="1">
      <alignment horizontal="center" vertical="center" wrapText="1"/>
    </xf>
    <xf numFmtId="0" fontId="18" fillId="0" borderId="21" xfId="4" applyFont="1" applyFill="1" applyBorder="1" applyAlignment="1">
      <alignment horizontal="center" vertical="center"/>
    </xf>
    <xf numFmtId="0" fontId="18" fillId="0" borderId="0" xfId="4" applyFont="1" applyFill="1" applyAlignment="1">
      <alignment horizontal="center" vertical="center"/>
    </xf>
    <xf numFmtId="0" fontId="18" fillId="0" borderId="0" xfId="4" applyFont="1" applyFill="1" applyBorder="1" applyAlignment="1">
      <alignment horizontal="left"/>
    </xf>
    <xf numFmtId="165" fontId="18" fillId="0" borderId="21" xfId="7" applyFont="1" applyFill="1" applyBorder="1" applyAlignment="1">
      <alignment horizontal="right" vertical="center"/>
    </xf>
    <xf numFmtId="0" fontId="18" fillId="0" borderId="0" xfId="4" applyFont="1" applyFill="1" applyAlignment="1">
      <alignment horizontal="center" wrapText="1"/>
    </xf>
    <xf numFmtId="0" fontId="19" fillId="0" borderId="0" xfId="4" applyFont="1" applyFill="1" applyAlignment="1">
      <alignment horizontal="center" vertical="top"/>
    </xf>
    <xf numFmtId="0" fontId="19" fillId="0" borderId="0" xfId="4" applyFont="1" applyFill="1" applyAlignment="1">
      <alignment horizontal="center" vertical="top" wrapText="1"/>
    </xf>
    <xf numFmtId="0" fontId="19" fillId="0" borderId="22" xfId="9" applyFont="1" applyFill="1" applyBorder="1" applyAlignment="1">
      <alignment horizontal="center" vertical="top"/>
    </xf>
    <xf numFmtId="0" fontId="8" fillId="0" borderId="1" xfId="3" applyFont="1" applyFill="1" applyBorder="1" applyAlignment="1">
      <alignment horizontal="center" vertical="top" wrapText="1"/>
    </xf>
    <xf numFmtId="0" fontId="8" fillId="0" borderId="3" xfId="3" applyFont="1" applyFill="1" applyBorder="1" applyAlignment="1">
      <alignment horizontal="center" vertical="top" wrapText="1"/>
    </xf>
    <xf numFmtId="43" fontId="9" fillId="0" borderId="21" xfId="0" applyNumberFormat="1" applyFont="1" applyFill="1" applyBorder="1" applyAlignment="1"/>
    <xf numFmtId="0" fontId="19" fillId="0" borderId="22" xfId="4" applyFont="1" applyFill="1" applyBorder="1" applyAlignment="1">
      <alignment horizontal="center" vertical="top"/>
    </xf>
    <xf numFmtId="0" fontId="5" fillId="0" borderId="0" xfId="3" applyFont="1" applyFill="1" applyAlignment="1">
      <alignment horizontal="left" vertical="top" wrapText="1"/>
    </xf>
    <xf numFmtId="0" fontId="7" fillId="0" borderId="10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center" vertical="center" wrapText="1"/>
    </xf>
    <xf numFmtId="0" fontId="7" fillId="0" borderId="11" xfId="3" applyFont="1" applyFill="1" applyBorder="1" applyAlignment="1">
      <alignment horizontal="center" vertical="center" wrapText="1"/>
    </xf>
    <xf numFmtId="0" fontId="7" fillId="0" borderId="17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164" fontId="5" fillId="0" borderId="5" xfId="1" applyNumberFormat="1" applyFont="1" applyFill="1" applyBorder="1" applyAlignment="1">
      <alignment horizontal="center" vertical="center" wrapText="1"/>
    </xf>
    <xf numFmtId="164" fontId="5" fillId="0" borderId="11" xfId="1" applyNumberFormat="1" applyFont="1" applyFill="1" applyBorder="1" applyAlignment="1">
      <alignment horizontal="center" vertical="center" wrapText="1"/>
    </xf>
    <xf numFmtId="164" fontId="5" fillId="0" borderId="17" xfId="1" applyNumberFormat="1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10" fillId="0" borderId="10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top" wrapText="1"/>
    </xf>
    <xf numFmtId="0" fontId="8" fillId="0" borderId="2" xfId="3" applyFont="1" applyFill="1" applyBorder="1" applyAlignment="1">
      <alignment horizontal="left" vertical="top" wrapText="1"/>
    </xf>
    <xf numFmtId="0" fontId="8" fillId="0" borderId="3" xfId="3" applyFont="1" applyFill="1" applyBorder="1" applyAlignment="1">
      <alignment horizontal="left" vertical="top" wrapText="1"/>
    </xf>
    <xf numFmtId="0" fontId="4" fillId="0" borderId="1" xfId="3" applyFont="1" applyFill="1" applyBorder="1" applyAlignment="1">
      <alignment horizontal="center" vertical="top" wrapText="1"/>
    </xf>
    <xf numFmtId="0" fontId="4" fillId="0" borderId="2" xfId="3" applyFont="1" applyFill="1" applyBorder="1" applyAlignment="1">
      <alignment horizontal="center" vertical="top" wrapText="1"/>
    </xf>
    <xf numFmtId="0" fontId="4" fillId="0" borderId="3" xfId="3" applyFont="1" applyFill="1" applyBorder="1" applyAlignment="1">
      <alignment horizontal="center" vertical="top" wrapText="1"/>
    </xf>
    <xf numFmtId="0" fontId="5" fillId="0" borderId="7" xfId="3" applyFont="1" applyFill="1" applyBorder="1" applyAlignment="1">
      <alignment horizontal="center" vertical="center" wrapText="1"/>
    </xf>
  </cellXfs>
  <cellStyles count="10">
    <cellStyle name="Обычный" xfId="0" builtinId="0"/>
    <cellStyle name="Обычный 12" xfId="3"/>
    <cellStyle name="Обычный 4" xfId="4"/>
    <cellStyle name="Обычный 4 2 2" xfId="5"/>
    <cellStyle name="Обычный 5" xfId="9"/>
    <cellStyle name="Процентный" xfId="2" builtinId="5"/>
    <cellStyle name="Финансовый" xfId="1" builtinId="3"/>
    <cellStyle name="Финансовый 2" xfId="7"/>
    <cellStyle name="Финансовый 3" xfId="6"/>
    <cellStyle name="Финансовый 4" xfId="8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akupki@frpc.secna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B0F0"/>
    <pageSetUpPr fitToPage="1"/>
  </sheetPr>
  <dimension ref="A1:EM280"/>
  <sheetViews>
    <sheetView tabSelected="1" view="pageBreakPreview" zoomScale="70" zoomScaleNormal="80" zoomScaleSheetLayoutView="70" workbookViewId="0">
      <pane xSplit="1" topLeftCell="B1" activePane="topRight" state="frozen"/>
      <selection activeCell="A150" sqref="A150"/>
      <selection pane="topRight" activeCell="M8" sqref="M8"/>
    </sheetView>
  </sheetViews>
  <sheetFormatPr defaultColWidth="9.140625" defaultRowHeight="11.25" outlineLevelCol="2" x14ac:dyDescent="0.25"/>
  <cols>
    <col min="1" max="1" width="6.85546875" style="10" customWidth="1"/>
    <col min="2" max="2" width="18" style="7" customWidth="1"/>
    <col min="3" max="3" width="13.7109375" style="7" customWidth="1"/>
    <col min="4" max="4" width="33.42578125" style="7" customWidth="1"/>
    <col min="5" max="5" width="26.28515625" style="7" customWidth="1"/>
    <col min="6" max="6" width="5.85546875" style="10" customWidth="1" outlineLevel="1"/>
    <col min="7" max="7" width="12" style="7" customWidth="1" outlineLevel="1"/>
    <col min="8" max="8" width="10.85546875" style="7" customWidth="1" outlineLevel="1"/>
    <col min="9" max="9" width="13" style="7" customWidth="1" outlineLevel="1"/>
    <col min="10" max="10" width="14.42578125" style="7" customWidth="1" outlineLevel="1"/>
    <col min="11" max="11" width="18.28515625" style="124" customWidth="1"/>
    <col min="12" max="12" width="17.7109375" style="7" customWidth="1" outlineLevel="1"/>
    <col min="13" max="13" width="16" style="7" customWidth="1" outlineLevel="1"/>
    <col min="14" max="14" width="25.5703125" style="7" customWidth="1"/>
    <col min="15" max="17" width="12" style="7" customWidth="1"/>
    <col min="18" max="18" width="18.5703125" style="7" hidden="1" customWidth="1" outlineLevel="1"/>
    <col min="19" max="19" width="19.5703125" style="124" hidden="1" customWidth="1" outlineLevel="1"/>
    <col min="20" max="20" width="19.42578125" style="7" hidden="1" customWidth="1" outlineLevel="1"/>
    <col min="21" max="22" width="19.42578125" style="7" hidden="1" customWidth="1" outlineLevel="2"/>
    <col min="23" max="23" width="17.140625" style="7" hidden="1" customWidth="1" outlineLevel="2"/>
    <col min="24" max="24" width="21.7109375" style="7" hidden="1" customWidth="1" outlineLevel="2"/>
    <col min="25" max="27" width="22.5703125" style="7" hidden="1" customWidth="1" outlineLevel="2"/>
    <col min="28" max="28" width="17.85546875" style="15" hidden="1" customWidth="1" outlineLevel="1" collapsed="1"/>
    <col min="29" max="29" width="19.7109375" style="15" hidden="1" customWidth="1" outlineLevel="1"/>
    <col min="30" max="30" width="17.5703125" style="9" hidden="1" customWidth="1" outlineLevel="1"/>
    <col min="31" max="31" width="18.42578125" style="9" hidden="1" customWidth="1" outlineLevel="1"/>
    <col min="32" max="32" width="24.7109375" style="7" hidden="1" customWidth="1" outlineLevel="1" collapsed="1"/>
    <col min="33" max="33" width="9.140625" style="7" collapsed="1"/>
    <col min="34" max="16384" width="9.140625" style="7"/>
  </cols>
  <sheetData>
    <row r="1" spans="1:141" ht="18.75" hidden="1" customHeight="1" x14ac:dyDescent="0.25">
      <c r="A1" s="1"/>
      <c r="B1" s="2"/>
      <c r="C1" s="2"/>
      <c r="D1" s="2" t="s">
        <v>0</v>
      </c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4"/>
      <c r="T1" s="2"/>
      <c r="U1" s="2"/>
      <c r="V1" s="2"/>
      <c r="W1" s="2"/>
      <c r="X1" s="2"/>
      <c r="Y1" s="2"/>
      <c r="Z1" s="2"/>
      <c r="AA1" s="2"/>
      <c r="AB1" s="5"/>
      <c r="AC1" s="5"/>
      <c r="AD1" s="6" t="s">
        <v>1</v>
      </c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141" ht="18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3"/>
      <c r="L2" s="2"/>
      <c r="M2" s="2"/>
      <c r="N2" s="2"/>
      <c r="O2" s="8" t="s">
        <v>2</v>
      </c>
      <c r="P2" s="8"/>
      <c r="Q2" s="8"/>
      <c r="R2" s="2"/>
      <c r="S2" s="4"/>
      <c r="T2" s="2"/>
      <c r="U2" s="2"/>
      <c r="V2" s="2"/>
      <c r="W2" s="2"/>
      <c r="X2" s="2"/>
      <c r="Y2" s="2"/>
      <c r="Z2" s="2"/>
      <c r="AA2" s="2"/>
      <c r="AB2" s="5"/>
      <c r="AC2" s="5"/>
    </row>
    <row r="3" spans="1:141" ht="18.75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3"/>
      <c r="L3" s="2"/>
      <c r="M3" s="2"/>
      <c r="N3" s="2"/>
      <c r="O3" s="8" t="s">
        <v>749</v>
      </c>
      <c r="P3" s="8"/>
      <c r="Q3" s="8"/>
      <c r="R3" s="2"/>
      <c r="S3" s="4"/>
      <c r="T3" s="2"/>
      <c r="U3" s="2"/>
      <c r="V3" s="2"/>
      <c r="W3" s="2"/>
      <c r="X3" s="2"/>
      <c r="Y3" s="2"/>
      <c r="Z3" s="2"/>
      <c r="AA3" s="2"/>
      <c r="AB3" s="5"/>
      <c r="AC3" s="5"/>
    </row>
    <row r="4" spans="1:141" ht="18.75" customHeight="1" x14ac:dyDescent="0.25">
      <c r="B4" s="11"/>
      <c r="C4" s="11"/>
      <c r="D4" s="11"/>
      <c r="E4" s="11"/>
      <c r="F4" s="11"/>
      <c r="G4" s="11"/>
      <c r="H4" s="11"/>
      <c r="I4" s="12" t="s">
        <v>3</v>
      </c>
      <c r="J4" s="11"/>
      <c r="K4" s="13"/>
      <c r="L4" s="11"/>
      <c r="M4" s="11"/>
      <c r="N4" s="14"/>
      <c r="O4" s="11"/>
      <c r="P4" s="11"/>
      <c r="Q4" s="11"/>
      <c r="R4" s="11"/>
      <c r="S4" s="13"/>
      <c r="T4" s="11"/>
      <c r="U4" s="11"/>
      <c r="V4" s="11"/>
      <c r="W4" s="11"/>
      <c r="X4" s="11"/>
      <c r="Y4" s="11"/>
      <c r="Z4" s="11"/>
      <c r="AA4" s="11"/>
    </row>
    <row r="5" spans="1:141" ht="18.75" x14ac:dyDescent="0.25">
      <c r="B5" s="11"/>
      <c r="C5" s="11"/>
      <c r="D5" s="11"/>
      <c r="E5" s="11"/>
      <c r="F5" s="11"/>
      <c r="G5" s="11"/>
      <c r="H5" s="11"/>
      <c r="I5" s="12" t="s">
        <v>4</v>
      </c>
      <c r="J5" s="11"/>
      <c r="K5" s="13"/>
      <c r="L5" s="11"/>
      <c r="M5" s="11"/>
      <c r="N5" s="14"/>
      <c r="O5" s="11"/>
      <c r="P5" s="11"/>
      <c r="Q5" s="11"/>
      <c r="R5" s="11"/>
      <c r="S5" s="13"/>
      <c r="T5" s="11"/>
      <c r="U5" s="11"/>
      <c r="V5" s="11"/>
      <c r="W5" s="11"/>
      <c r="X5" s="11"/>
      <c r="Y5" s="11"/>
      <c r="Z5" s="11"/>
      <c r="AA5" s="11"/>
    </row>
    <row r="6" spans="1:141" ht="18.75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  <c r="K6" s="17"/>
      <c r="L6" s="16"/>
      <c r="M6" s="16"/>
      <c r="N6" s="18"/>
      <c r="O6" s="16"/>
      <c r="P6" s="16"/>
      <c r="Q6" s="16"/>
      <c r="R6" s="16"/>
      <c r="S6" s="17"/>
      <c r="T6" s="16"/>
      <c r="U6" s="16"/>
      <c r="V6" s="16"/>
      <c r="W6" s="16"/>
      <c r="X6" s="16"/>
      <c r="Y6" s="16"/>
      <c r="Z6" s="16"/>
      <c r="AA6" s="16"/>
    </row>
    <row r="7" spans="1:141" ht="18.75" customHeight="1" x14ac:dyDescent="0.25">
      <c r="A7" s="224" t="s">
        <v>5</v>
      </c>
      <c r="B7" s="225"/>
      <c r="C7" s="225"/>
      <c r="D7" s="226"/>
      <c r="E7" s="227" t="s">
        <v>6</v>
      </c>
      <c r="F7" s="228"/>
      <c r="G7" s="228"/>
      <c r="H7" s="228"/>
      <c r="I7" s="228"/>
      <c r="J7" s="228"/>
      <c r="K7" s="229"/>
      <c r="L7" s="19"/>
      <c r="M7" s="19"/>
      <c r="N7" s="19"/>
      <c r="O7" s="19"/>
      <c r="P7" s="19"/>
      <c r="Q7" s="19"/>
      <c r="R7" s="19"/>
      <c r="S7" s="20"/>
      <c r="T7" s="19"/>
      <c r="U7" s="19"/>
      <c r="V7" s="19"/>
      <c r="W7" s="19"/>
      <c r="X7" s="19"/>
      <c r="Y7" s="19"/>
      <c r="Z7" s="19"/>
      <c r="AA7" s="19"/>
      <c r="AB7" s="5"/>
      <c r="AC7" s="5"/>
      <c r="AD7" s="1"/>
      <c r="AE7" s="1"/>
      <c r="AF7" s="19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</row>
    <row r="8" spans="1:141" ht="18.75" customHeight="1" x14ac:dyDescent="0.25">
      <c r="A8" s="224" t="s">
        <v>7</v>
      </c>
      <c r="B8" s="225"/>
      <c r="C8" s="225"/>
      <c r="D8" s="226"/>
      <c r="E8" s="227" t="s">
        <v>8</v>
      </c>
      <c r="F8" s="228"/>
      <c r="G8" s="228"/>
      <c r="H8" s="228"/>
      <c r="I8" s="228"/>
      <c r="J8" s="228"/>
      <c r="K8" s="229"/>
      <c r="L8" s="19"/>
      <c r="M8" s="19"/>
      <c r="N8" s="19"/>
      <c r="O8" s="19"/>
      <c r="P8" s="19"/>
      <c r="Q8" s="19"/>
      <c r="R8" s="19"/>
      <c r="S8" s="20"/>
      <c r="T8" s="19"/>
      <c r="U8" s="19"/>
      <c r="V8" s="19"/>
      <c r="W8" s="19"/>
      <c r="X8" s="19"/>
      <c r="Y8" s="19"/>
      <c r="Z8" s="19"/>
      <c r="AA8" s="19"/>
      <c r="AB8" s="5"/>
      <c r="AC8" s="5"/>
      <c r="AD8" s="1"/>
      <c r="AE8" s="1"/>
      <c r="AF8" s="19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</row>
    <row r="9" spans="1:141" ht="18.75" customHeight="1" x14ac:dyDescent="0.25">
      <c r="A9" s="224" t="s">
        <v>9</v>
      </c>
      <c r="B9" s="225"/>
      <c r="C9" s="225"/>
      <c r="D9" s="226"/>
      <c r="E9" s="227" t="s">
        <v>10</v>
      </c>
      <c r="F9" s="228"/>
      <c r="G9" s="228"/>
      <c r="H9" s="228"/>
      <c r="I9" s="228"/>
      <c r="J9" s="228"/>
      <c r="K9" s="229"/>
      <c r="L9" s="22"/>
      <c r="M9" s="22"/>
      <c r="N9" s="23"/>
      <c r="O9" s="22"/>
      <c r="P9" s="22"/>
      <c r="Q9" s="22"/>
      <c r="R9" s="22"/>
      <c r="S9" s="24"/>
      <c r="T9" s="22"/>
      <c r="U9" s="22"/>
      <c r="V9" s="22"/>
      <c r="W9" s="22"/>
      <c r="X9" s="22"/>
      <c r="Y9" s="22"/>
      <c r="Z9" s="22"/>
      <c r="AA9" s="22"/>
      <c r="AB9" s="25"/>
      <c r="AC9" s="25"/>
      <c r="AD9" s="26"/>
      <c r="AE9" s="26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</row>
    <row r="10" spans="1:141" ht="18.75" customHeight="1" x14ac:dyDescent="0.25">
      <c r="A10" s="224" t="s">
        <v>11</v>
      </c>
      <c r="B10" s="225"/>
      <c r="C10" s="225"/>
      <c r="D10" s="226"/>
      <c r="E10" s="227" t="s">
        <v>12</v>
      </c>
      <c r="F10" s="228"/>
      <c r="G10" s="228"/>
      <c r="H10" s="228"/>
      <c r="I10" s="228"/>
      <c r="J10" s="228"/>
      <c r="K10" s="229"/>
      <c r="L10" s="22"/>
      <c r="M10" s="22"/>
      <c r="N10" s="23"/>
      <c r="O10" s="22"/>
      <c r="P10" s="22"/>
      <c r="Q10" s="22"/>
      <c r="R10" s="22"/>
      <c r="S10" s="24"/>
      <c r="T10" s="22"/>
      <c r="U10" s="22"/>
      <c r="V10" s="22"/>
      <c r="W10" s="22"/>
      <c r="X10" s="22"/>
      <c r="Y10" s="22"/>
      <c r="Z10" s="22"/>
      <c r="AA10" s="22"/>
      <c r="AB10" s="25"/>
      <c r="AC10" s="25"/>
      <c r="AD10" s="26"/>
      <c r="AE10" s="26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</row>
    <row r="11" spans="1:141" ht="18.75" customHeight="1" x14ac:dyDescent="0.25">
      <c r="A11" s="224" t="s">
        <v>13</v>
      </c>
      <c r="B11" s="225"/>
      <c r="C11" s="225"/>
      <c r="D11" s="226"/>
      <c r="E11" s="227">
        <v>2204051487</v>
      </c>
      <c r="F11" s="228"/>
      <c r="G11" s="228"/>
      <c r="H11" s="228"/>
      <c r="I11" s="228"/>
      <c r="J11" s="228"/>
      <c r="K11" s="229"/>
      <c r="L11" s="22"/>
      <c r="M11" s="22"/>
      <c r="N11" s="23"/>
      <c r="O11" s="22"/>
      <c r="P11" s="22"/>
      <c r="Q11" s="22"/>
      <c r="S11" s="24"/>
      <c r="T11" s="22"/>
      <c r="U11" s="22"/>
      <c r="V11" s="22"/>
      <c r="W11" s="22"/>
      <c r="X11" s="22"/>
      <c r="Y11" s="22"/>
      <c r="Z11" s="22"/>
      <c r="AA11" s="22"/>
      <c r="AB11" s="25"/>
      <c r="AC11" s="25"/>
      <c r="AD11" s="26"/>
      <c r="AE11" s="26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</row>
    <row r="12" spans="1:141" ht="18.75" customHeight="1" x14ac:dyDescent="0.25">
      <c r="A12" s="224" t="s">
        <v>14</v>
      </c>
      <c r="B12" s="225"/>
      <c r="C12" s="225"/>
      <c r="D12" s="226"/>
      <c r="E12" s="227">
        <v>220401001</v>
      </c>
      <c r="F12" s="228"/>
      <c r="G12" s="228"/>
      <c r="H12" s="228"/>
      <c r="I12" s="228"/>
      <c r="J12" s="228"/>
      <c r="K12" s="229"/>
      <c r="L12" s="22"/>
      <c r="M12" s="22"/>
      <c r="N12" s="23"/>
      <c r="O12" s="22"/>
      <c r="P12" s="22"/>
      <c r="Q12" s="22"/>
      <c r="S12" s="24"/>
      <c r="T12" s="22"/>
      <c r="U12" s="22"/>
      <c r="V12" s="22"/>
      <c r="W12" s="22"/>
      <c r="X12" s="22"/>
      <c r="Y12" s="22"/>
      <c r="Z12" s="22"/>
      <c r="AA12" s="22"/>
      <c r="AB12" s="25"/>
      <c r="AC12" s="25"/>
      <c r="AD12" s="26"/>
      <c r="AE12" s="26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</row>
    <row r="13" spans="1:141" ht="18.75" customHeight="1" x14ac:dyDescent="0.25">
      <c r="A13" s="224" t="s">
        <v>15</v>
      </c>
      <c r="B13" s="225"/>
      <c r="C13" s="225"/>
      <c r="D13" s="226"/>
      <c r="E13" s="227" t="s">
        <v>16</v>
      </c>
      <c r="F13" s="228"/>
      <c r="G13" s="228"/>
      <c r="H13" s="228"/>
      <c r="I13" s="228"/>
      <c r="J13" s="228"/>
      <c r="K13" s="229"/>
      <c r="L13" s="22"/>
      <c r="M13" s="22"/>
      <c r="N13" s="23"/>
      <c r="O13" s="22"/>
      <c r="P13" s="22"/>
      <c r="Q13" s="22"/>
      <c r="R13" s="22"/>
      <c r="S13" s="24"/>
      <c r="T13" s="22"/>
      <c r="U13" s="22"/>
      <c r="V13" s="22"/>
      <c r="W13" s="22"/>
      <c r="X13" s="22"/>
      <c r="Y13" s="22"/>
      <c r="Z13" s="22"/>
      <c r="AA13" s="22"/>
      <c r="AB13" s="25"/>
      <c r="AC13" s="25"/>
      <c r="AD13" s="26"/>
      <c r="AE13" s="26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</row>
    <row r="14" spans="1:141" ht="18.75" x14ac:dyDescent="0.25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7"/>
      <c r="L14" s="16"/>
      <c r="M14" s="16"/>
      <c r="N14" s="18"/>
      <c r="O14" s="16"/>
      <c r="P14" s="16"/>
      <c r="Q14" s="16"/>
      <c r="R14" s="16"/>
      <c r="S14" s="17"/>
      <c r="T14" s="16"/>
      <c r="U14" s="16"/>
      <c r="V14" s="16"/>
      <c r="W14" s="16"/>
      <c r="X14" s="16"/>
      <c r="Y14" s="16"/>
      <c r="Z14" s="16"/>
      <c r="AA14" s="16"/>
    </row>
    <row r="15" spans="1:141" ht="12.75" customHeight="1" x14ac:dyDescent="0.25">
      <c r="A15" s="28" t="s">
        <v>17</v>
      </c>
      <c r="B15" s="29"/>
      <c r="C15" s="29"/>
      <c r="D15" s="29"/>
      <c r="E15" s="29"/>
      <c r="F15" s="29"/>
      <c r="G15" s="29"/>
      <c r="H15" s="29"/>
      <c r="I15" s="29"/>
      <c r="J15" s="29"/>
      <c r="K15" s="30"/>
      <c r="L15" s="29"/>
      <c r="M15" s="29"/>
      <c r="N15" s="31"/>
      <c r="O15" s="29"/>
      <c r="P15" s="32"/>
      <c r="Q15" s="32"/>
      <c r="R15" s="32"/>
      <c r="S15" s="33"/>
      <c r="T15" s="32"/>
      <c r="U15" s="32"/>
      <c r="V15" s="32"/>
      <c r="W15" s="32"/>
      <c r="X15" s="32"/>
      <c r="Y15" s="32"/>
      <c r="Z15" s="32"/>
      <c r="AA15" s="32"/>
      <c r="AB15" s="29"/>
      <c r="AC15" s="29"/>
      <c r="AD15" s="29"/>
    </row>
    <row r="16" spans="1:141" ht="11.25" customHeight="1" x14ac:dyDescent="0.25">
      <c r="A16" s="208" t="s">
        <v>18</v>
      </c>
      <c r="B16" s="208" t="s">
        <v>19</v>
      </c>
      <c r="C16" s="208" t="s">
        <v>20</v>
      </c>
      <c r="D16" s="211" t="s">
        <v>21</v>
      </c>
      <c r="E16" s="230"/>
      <c r="F16" s="230"/>
      <c r="G16" s="230"/>
      <c r="H16" s="230"/>
      <c r="I16" s="230"/>
      <c r="J16" s="230"/>
      <c r="K16" s="230"/>
      <c r="L16" s="230"/>
      <c r="M16" s="212"/>
      <c r="N16" s="208" t="s">
        <v>22</v>
      </c>
      <c r="O16" s="213" t="s">
        <v>23</v>
      </c>
      <c r="P16" s="208" t="s">
        <v>24</v>
      </c>
      <c r="Q16" s="208" t="s">
        <v>25</v>
      </c>
      <c r="R16" s="223" t="s">
        <v>26</v>
      </c>
      <c r="S16" s="223"/>
      <c r="T16" s="223"/>
      <c r="U16" s="223"/>
      <c r="V16" s="223"/>
      <c r="W16" s="223" t="s">
        <v>27</v>
      </c>
      <c r="X16" s="223"/>
      <c r="Y16" s="223"/>
      <c r="Z16" s="223"/>
      <c r="AA16" s="223"/>
      <c r="AB16" s="204" t="s">
        <v>28</v>
      </c>
      <c r="AC16" s="205" t="s">
        <v>29</v>
      </c>
      <c r="AD16" s="208" t="s">
        <v>30</v>
      </c>
    </row>
    <row r="17" spans="1:32" ht="11.25" customHeight="1" x14ac:dyDescent="0.25">
      <c r="A17" s="209"/>
      <c r="B17" s="209"/>
      <c r="C17" s="209"/>
      <c r="D17" s="208" t="s">
        <v>31</v>
      </c>
      <c r="E17" s="208" t="s">
        <v>32</v>
      </c>
      <c r="F17" s="211" t="s">
        <v>33</v>
      </c>
      <c r="G17" s="212"/>
      <c r="H17" s="208" t="s">
        <v>34</v>
      </c>
      <c r="I17" s="213" t="s">
        <v>35</v>
      </c>
      <c r="J17" s="214"/>
      <c r="K17" s="217" t="s">
        <v>36</v>
      </c>
      <c r="L17" s="220" t="s">
        <v>37</v>
      </c>
      <c r="M17" s="214"/>
      <c r="N17" s="209"/>
      <c r="O17" s="222"/>
      <c r="P17" s="209"/>
      <c r="Q17" s="209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04"/>
      <c r="AC17" s="206"/>
      <c r="AD17" s="209"/>
    </row>
    <row r="18" spans="1:32" ht="11.25" customHeight="1" x14ac:dyDescent="0.25">
      <c r="A18" s="209"/>
      <c r="B18" s="209"/>
      <c r="C18" s="209"/>
      <c r="D18" s="209"/>
      <c r="E18" s="209"/>
      <c r="F18" s="208" t="s">
        <v>38</v>
      </c>
      <c r="G18" s="208" t="s">
        <v>39</v>
      </c>
      <c r="H18" s="209"/>
      <c r="I18" s="215"/>
      <c r="J18" s="216"/>
      <c r="K18" s="218"/>
      <c r="L18" s="221"/>
      <c r="M18" s="216"/>
      <c r="N18" s="209"/>
      <c r="O18" s="222"/>
      <c r="P18" s="209"/>
      <c r="Q18" s="209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04"/>
      <c r="AC18" s="206"/>
      <c r="AD18" s="209"/>
    </row>
    <row r="19" spans="1:32" ht="33.75" x14ac:dyDescent="0.25">
      <c r="A19" s="210"/>
      <c r="B19" s="210"/>
      <c r="C19" s="210"/>
      <c r="D19" s="210"/>
      <c r="E19" s="210"/>
      <c r="F19" s="210"/>
      <c r="G19" s="210"/>
      <c r="H19" s="210"/>
      <c r="I19" s="34" t="s">
        <v>40</v>
      </c>
      <c r="J19" s="34" t="s">
        <v>39</v>
      </c>
      <c r="K19" s="219"/>
      <c r="L19" s="35" t="s">
        <v>41</v>
      </c>
      <c r="M19" s="34" t="s">
        <v>42</v>
      </c>
      <c r="N19" s="210"/>
      <c r="O19" s="215"/>
      <c r="P19" s="210"/>
      <c r="Q19" s="210"/>
      <c r="R19" s="34">
        <v>2022</v>
      </c>
      <c r="S19" s="34">
        <v>2023</v>
      </c>
      <c r="T19" s="34">
        <v>2024</v>
      </c>
      <c r="U19" s="34">
        <v>2025</v>
      </c>
      <c r="V19" s="34">
        <v>2026</v>
      </c>
      <c r="W19" s="34">
        <v>2022</v>
      </c>
      <c r="X19" s="34">
        <v>2023</v>
      </c>
      <c r="Y19" s="34">
        <v>2024</v>
      </c>
      <c r="Z19" s="34">
        <v>2025</v>
      </c>
      <c r="AA19" s="34">
        <v>2026</v>
      </c>
      <c r="AB19" s="204"/>
      <c r="AC19" s="207"/>
      <c r="AD19" s="210"/>
      <c r="AE19" s="9" t="s">
        <v>43</v>
      </c>
    </row>
    <row r="20" spans="1:32" x14ac:dyDescent="0.25">
      <c r="A20" s="36" t="s">
        <v>44</v>
      </c>
      <c r="B20" s="36" t="s">
        <v>45</v>
      </c>
      <c r="C20" s="36" t="s">
        <v>46</v>
      </c>
      <c r="D20" s="36" t="s">
        <v>47</v>
      </c>
      <c r="E20" s="36" t="s">
        <v>48</v>
      </c>
      <c r="F20" s="36" t="s">
        <v>49</v>
      </c>
      <c r="G20" s="36" t="s">
        <v>50</v>
      </c>
      <c r="H20" s="36" t="s">
        <v>51</v>
      </c>
      <c r="I20" s="36" t="s">
        <v>52</v>
      </c>
      <c r="J20" s="36" t="s">
        <v>53</v>
      </c>
      <c r="K20" s="37" t="s">
        <v>54</v>
      </c>
      <c r="L20" s="37" t="s">
        <v>55</v>
      </c>
      <c r="M20" s="37" t="s">
        <v>56</v>
      </c>
      <c r="N20" s="37" t="s">
        <v>57</v>
      </c>
      <c r="O20" s="37" t="s">
        <v>58</v>
      </c>
      <c r="P20" s="37" t="s">
        <v>59</v>
      </c>
      <c r="Q20" s="37" t="s">
        <v>60</v>
      </c>
      <c r="R20" s="37" t="s">
        <v>61</v>
      </c>
      <c r="S20" s="38" t="s">
        <v>62</v>
      </c>
      <c r="T20" s="37" t="s">
        <v>63</v>
      </c>
      <c r="U20" s="39" t="s">
        <v>64</v>
      </c>
      <c r="V20" s="39" t="s">
        <v>65</v>
      </c>
      <c r="W20" s="39" t="s">
        <v>66</v>
      </c>
      <c r="X20" s="39" t="s">
        <v>67</v>
      </c>
      <c r="Y20" s="39" t="s">
        <v>68</v>
      </c>
      <c r="Z20" s="39" t="s">
        <v>69</v>
      </c>
      <c r="AA20" s="39" t="s">
        <v>70</v>
      </c>
      <c r="AB20" s="40" t="s">
        <v>71</v>
      </c>
      <c r="AC20" s="40" t="s">
        <v>72</v>
      </c>
      <c r="AD20" s="39" t="s">
        <v>73</v>
      </c>
    </row>
    <row r="21" spans="1:32" ht="25.5" x14ac:dyDescent="0.25">
      <c r="A21" s="34"/>
      <c r="B21" s="34"/>
      <c r="C21" s="34"/>
      <c r="D21" s="34"/>
      <c r="E21" s="41" t="s">
        <v>74</v>
      </c>
      <c r="F21" s="34"/>
      <c r="G21" s="34"/>
      <c r="H21" s="34"/>
      <c r="I21" s="34"/>
      <c r="J21" s="34"/>
      <c r="K21" s="42"/>
      <c r="L21" s="42"/>
      <c r="M21" s="42"/>
      <c r="N21" s="42"/>
      <c r="O21" s="42"/>
      <c r="P21" s="42"/>
      <c r="Q21" s="42"/>
      <c r="R21" s="43"/>
      <c r="S21" s="44"/>
      <c r="T21" s="43"/>
      <c r="U21" s="43"/>
      <c r="V21" s="43"/>
      <c r="W21" s="43"/>
      <c r="X21" s="43"/>
      <c r="Y21" s="43"/>
      <c r="Z21" s="43"/>
      <c r="AA21" s="43"/>
      <c r="AB21" s="45"/>
      <c r="AC21" s="45"/>
      <c r="AD21" s="42"/>
    </row>
    <row r="22" spans="1:32" s="59" customFormat="1" ht="27.75" customHeight="1" x14ac:dyDescent="0.25">
      <c r="A22" s="46" t="s">
        <v>44</v>
      </c>
      <c r="B22" s="46" t="s">
        <v>75</v>
      </c>
      <c r="C22" s="47" t="s">
        <v>76</v>
      </c>
      <c r="D22" s="47" t="s">
        <v>77</v>
      </c>
      <c r="E22" s="47" t="s">
        <v>78</v>
      </c>
      <c r="F22" s="48" t="s">
        <v>79</v>
      </c>
      <c r="G22" s="46" t="s">
        <v>80</v>
      </c>
      <c r="H22" s="46" t="s">
        <v>44</v>
      </c>
      <c r="I22" s="46" t="s">
        <v>16</v>
      </c>
      <c r="J22" s="46" t="s">
        <v>81</v>
      </c>
      <c r="K22" s="49">
        <v>55825600</v>
      </c>
      <c r="L22" s="50" t="s">
        <v>82</v>
      </c>
      <c r="M22" s="51" t="s">
        <v>83</v>
      </c>
      <c r="N22" s="52" t="s">
        <v>84</v>
      </c>
      <c r="O22" s="46" t="s">
        <v>85</v>
      </c>
      <c r="P22" s="46"/>
      <c r="Q22" s="46"/>
      <c r="R22" s="49">
        <v>18608533.329999998</v>
      </c>
      <c r="S22" s="53">
        <v>17057822.219999999</v>
      </c>
      <c r="T22" s="49"/>
      <c r="U22" s="49"/>
      <c r="V22" s="49"/>
      <c r="W22" s="49" t="str">
        <f t="shared" ref="W22:AA72" si="0">IF($AB22="нет","-",R22)</f>
        <v>-</v>
      </c>
      <c r="X22" s="54" t="str">
        <f t="shared" si="0"/>
        <v>-</v>
      </c>
      <c r="Y22" s="54" t="str">
        <f t="shared" si="0"/>
        <v>-</v>
      </c>
      <c r="Z22" s="54" t="str">
        <f t="shared" si="0"/>
        <v>-</v>
      </c>
      <c r="AA22" s="54" t="str">
        <f t="shared" si="0"/>
        <v>-</v>
      </c>
      <c r="AB22" s="55" t="s">
        <v>86</v>
      </c>
      <c r="AC22" s="56" t="s">
        <v>87</v>
      </c>
      <c r="AD22" s="57" t="s">
        <v>86</v>
      </c>
      <c r="AE22" s="9">
        <f t="shared" ref="AE22:AE83" si="1">IF(AB22="нет",IF(AC22="нет",0,2),1)</f>
        <v>2</v>
      </c>
      <c r="AF22" s="58" t="s">
        <v>88</v>
      </c>
    </row>
    <row r="23" spans="1:32" s="59" customFormat="1" ht="42" customHeight="1" x14ac:dyDescent="0.25">
      <c r="A23" s="48" t="s">
        <v>45</v>
      </c>
      <c r="B23" s="48" t="s">
        <v>89</v>
      </c>
      <c r="C23" s="60" t="s">
        <v>90</v>
      </c>
      <c r="D23" s="60" t="s">
        <v>91</v>
      </c>
      <c r="E23" s="60" t="s">
        <v>78</v>
      </c>
      <c r="F23" s="48" t="s">
        <v>79</v>
      </c>
      <c r="G23" s="48" t="s">
        <v>80</v>
      </c>
      <c r="H23" s="48" t="s">
        <v>44</v>
      </c>
      <c r="I23" s="46" t="s">
        <v>16</v>
      </c>
      <c r="J23" s="46" t="s">
        <v>81</v>
      </c>
      <c r="K23" s="61">
        <v>22575336.600000001</v>
      </c>
      <c r="L23" s="62" t="s">
        <v>92</v>
      </c>
      <c r="M23" s="63" t="s">
        <v>93</v>
      </c>
      <c r="N23" s="63" t="s">
        <v>94</v>
      </c>
      <c r="O23" s="48" t="s">
        <v>86</v>
      </c>
      <c r="P23" s="48"/>
      <c r="Q23" s="48"/>
      <c r="R23" s="61">
        <v>7743384</v>
      </c>
      <c r="S23" s="64"/>
      <c r="T23" s="49"/>
      <c r="U23" s="49"/>
      <c r="V23" s="49"/>
      <c r="W23" s="49" t="str">
        <f t="shared" si="0"/>
        <v>-</v>
      </c>
      <c r="X23" s="54" t="str">
        <f t="shared" si="0"/>
        <v>-</v>
      </c>
      <c r="Y23" s="54" t="str">
        <f t="shared" si="0"/>
        <v>-</v>
      </c>
      <c r="Z23" s="54" t="str">
        <f t="shared" si="0"/>
        <v>-</v>
      </c>
      <c r="AA23" s="54" t="str">
        <f t="shared" si="0"/>
        <v>-</v>
      </c>
      <c r="AB23" s="55" t="s">
        <v>86</v>
      </c>
      <c r="AC23" s="56" t="s">
        <v>95</v>
      </c>
      <c r="AD23" s="57" t="s">
        <v>86</v>
      </c>
      <c r="AE23" s="9">
        <f t="shared" si="1"/>
        <v>2</v>
      </c>
      <c r="AF23" s="58" t="s">
        <v>96</v>
      </c>
    </row>
    <row r="24" spans="1:32" s="59" customFormat="1" ht="55.5" hidden="1" customHeight="1" x14ac:dyDescent="0.25">
      <c r="A24" s="48" t="s">
        <v>46</v>
      </c>
      <c r="B24" s="48" t="s">
        <v>97</v>
      </c>
      <c r="C24" s="60" t="s">
        <v>98</v>
      </c>
      <c r="D24" s="60" t="s">
        <v>99</v>
      </c>
      <c r="E24" s="60" t="s">
        <v>78</v>
      </c>
      <c r="F24" s="48" t="s">
        <v>79</v>
      </c>
      <c r="G24" s="48" t="s">
        <v>80</v>
      </c>
      <c r="H24" s="48" t="s">
        <v>44</v>
      </c>
      <c r="I24" s="46" t="s">
        <v>16</v>
      </c>
      <c r="J24" s="46" t="s">
        <v>81</v>
      </c>
      <c r="K24" s="61">
        <v>600000</v>
      </c>
      <c r="L24" s="62" t="s">
        <v>100</v>
      </c>
      <c r="M24" s="63" t="s">
        <v>93</v>
      </c>
      <c r="N24" s="63" t="s">
        <v>101</v>
      </c>
      <c r="O24" s="65" t="s">
        <v>85</v>
      </c>
      <c r="P24" s="48"/>
      <c r="Q24" s="48"/>
      <c r="R24" s="61"/>
      <c r="S24" s="64"/>
      <c r="T24" s="49"/>
      <c r="U24" s="49"/>
      <c r="V24" s="49"/>
      <c r="W24" s="49" t="str">
        <f t="shared" si="0"/>
        <v>-</v>
      </c>
      <c r="X24" s="54" t="str">
        <f t="shared" si="0"/>
        <v>-</v>
      </c>
      <c r="Y24" s="54" t="str">
        <f t="shared" si="0"/>
        <v>-</v>
      </c>
      <c r="Z24" s="54" t="str">
        <f t="shared" si="0"/>
        <v>-</v>
      </c>
      <c r="AA24" s="54" t="str">
        <f t="shared" si="0"/>
        <v>-</v>
      </c>
      <c r="AB24" s="55" t="s">
        <v>86</v>
      </c>
      <c r="AC24" s="55" t="s">
        <v>86</v>
      </c>
      <c r="AD24" s="57" t="s">
        <v>86</v>
      </c>
      <c r="AE24" s="9">
        <f t="shared" si="1"/>
        <v>0</v>
      </c>
      <c r="AF24" s="58" t="s">
        <v>102</v>
      </c>
    </row>
    <row r="25" spans="1:32" s="59" customFormat="1" ht="27.75" customHeight="1" x14ac:dyDescent="0.25">
      <c r="A25" s="48" t="s">
        <v>47</v>
      </c>
      <c r="B25" s="48" t="s">
        <v>103</v>
      </c>
      <c r="C25" s="60" t="s">
        <v>104</v>
      </c>
      <c r="D25" s="60" t="s">
        <v>105</v>
      </c>
      <c r="E25" s="60" t="s">
        <v>78</v>
      </c>
      <c r="F25" s="48" t="s">
        <v>79</v>
      </c>
      <c r="G25" s="48" t="s">
        <v>80</v>
      </c>
      <c r="H25" s="48" t="s">
        <v>44</v>
      </c>
      <c r="I25" s="46" t="s">
        <v>16</v>
      </c>
      <c r="J25" s="46" t="s">
        <v>81</v>
      </c>
      <c r="K25" s="61">
        <v>3382230</v>
      </c>
      <c r="L25" s="62" t="s">
        <v>106</v>
      </c>
      <c r="M25" s="63" t="s">
        <v>93</v>
      </c>
      <c r="N25" s="63" t="s">
        <v>94</v>
      </c>
      <c r="O25" s="48" t="s">
        <v>86</v>
      </c>
      <c r="P25" s="48"/>
      <c r="Q25" s="48"/>
      <c r="R25" s="61">
        <v>1170820</v>
      </c>
      <c r="S25" s="64"/>
      <c r="T25" s="49"/>
      <c r="U25" s="49"/>
      <c r="V25" s="49"/>
      <c r="W25" s="49" t="str">
        <f t="shared" si="0"/>
        <v>-</v>
      </c>
      <c r="X25" s="54" t="str">
        <f t="shared" si="0"/>
        <v>-</v>
      </c>
      <c r="Y25" s="54" t="str">
        <f t="shared" si="0"/>
        <v>-</v>
      </c>
      <c r="Z25" s="54" t="str">
        <f t="shared" si="0"/>
        <v>-</v>
      </c>
      <c r="AA25" s="54" t="str">
        <f t="shared" si="0"/>
        <v>-</v>
      </c>
      <c r="AB25" s="55" t="s">
        <v>86</v>
      </c>
      <c r="AC25" s="56" t="s">
        <v>107</v>
      </c>
      <c r="AD25" s="57" t="s">
        <v>86</v>
      </c>
      <c r="AE25" s="9">
        <f t="shared" si="1"/>
        <v>2</v>
      </c>
      <c r="AF25" s="58" t="s">
        <v>108</v>
      </c>
    </row>
    <row r="26" spans="1:32" s="59" customFormat="1" ht="41.25" hidden="1" customHeight="1" x14ac:dyDescent="0.25">
      <c r="A26" s="48" t="s">
        <v>48</v>
      </c>
      <c r="B26" s="48" t="s">
        <v>109</v>
      </c>
      <c r="C26" s="60" t="s">
        <v>110</v>
      </c>
      <c r="D26" s="60" t="s">
        <v>111</v>
      </c>
      <c r="E26" s="60" t="s">
        <v>78</v>
      </c>
      <c r="F26" s="48" t="s">
        <v>79</v>
      </c>
      <c r="G26" s="48" t="s">
        <v>80</v>
      </c>
      <c r="H26" s="48" t="s">
        <v>44</v>
      </c>
      <c r="I26" s="46" t="s">
        <v>16</v>
      </c>
      <c r="J26" s="46" t="s">
        <v>81</v>
      </c>
      <c r="K26" s="61">
        <v>247745.77</v>
      </c>
      <c r="L26" s="62" t="s">
        <v>82</v>
      </c>
      <c r="M26" s="63" t="s">
        <v>112</v>
      </c>
      <c r="N26" s="63" t="s">
        <v>101</v>
      </c>
      <c r="O26" s="65" t="s">
        <v>85</v>
      </c>
      <c r="P26" s="48"/>
      <c r="Q26" s="48"/>
      <c r="R26" s="61"/>
      <c r="S26" s="64"/>
      <c r="T26" s="49"/>
      <c r="U26" s="49"/>
      <c r="V26" s="49"/>
      <c r="W26" s="49" t="str">
        <f t="shared" si="0"/>
        <v>-</v>
      </c>
      <c r="X26" s="54" t="str">
        <f t="shared" si="0"/>
        <v>-</v>
      </c>
      <c r="Y26" s="54" t="str">
        <f t="shared" si="0"/>
        <v>-</v>
      </c>
      <c r="Z26" s="54" t="str">
        <f t="shared" si="0"/>
        <v>-</v>
      </c>
      <c r="AA26" s="54" t="str">
        <f t="shared" si="0"/>
        <v>-</v>
      </c>
      <c r="AB26" s="55" t="s">
        <v>86</v>
      </c>
      <c r="AC26" s="55" t="s">
        <v>86</v>
      </c>
      <c r="AD26" s="57" t="s">
        <v>86</v>
      </c>
      <c r="AE26" s="9">
        <f t="shared" si="1"/>
        <v>0</v>
      </c>
      <c r="AF26" s="58" t="s">
        <v>102</v>
      </c>
    </row>
    <row r="27" spans="1:32" s="59" customFormat="1" ht="67.5" customHeight="1" x14ac:dyDescent="0.25">
      <c r="A27" s="48" t="s">
        <v>49</v>
      </c>
      <c r="B27" s="48" t="s">
        <v>113</v>
      </c>
      <c r="C27" s="60" t="s">
        <v>114</v>
      </c>
      <c r="D27" s="60" t="s">
        <v>115</v>
      </c>
      <c r="E27" s="60" t="s">
        <v>78</v>
      </c>
      <c r="F27" s="48" t="s">
        <v>79</v>
      </c>
      <c r="G27" s="48" t="s">
        <v>80</v>
      </c>
      <c r="H27" s="48" t="s">
        <v>44</v>
      </c>
      <c r="I27" s="46" t="s">
        <v>16</v>
      </c>
      <c r="J27" s="46" t="s">
        <v>81</v>
      </c>
      <c r="K27" s="61">
        <v>36194481.840000004</v>
      </c>
      <c r="L27" s="62" t="s">
        <v>116</v>
      </c>
      <c r="M27" s="63" t="s">
        <v>112</v>
      </c>
      <c r="N27" s="63" t="s">
        <v>94</v>
      </c>
      <c r="O27" s="48" t="s">
        <v>86</v>
      </c>
      <c r="P27" s="48"/>
      <c r="Q27" s="48"/>
      <c r="R27" s="61">
        <v>3016206.82</v>
      </c>
      <c r="S27" s="64"/>
      <c r="T27" s="49"/>
      <c r="U27" s="49"/>
      <c r="V27" s="49"/>
      <c r="W27" s="49" t="str">
        <f t="shared" si="0"/>
        <v>-</v>
      </c>
      <c r="X27" s="54" t="str">
        <f t="shared" si="0"/>
        <v>-</v>
      </c>
      <c r="Y27" s="54" t="str">
        <f t="shared" si="0"/>
        <v>-</v>
      </c>
      <c r="Z27" s="54" t="str">
        <f t="shared" si="0"/>
        <v>-</v>
      </c>
      <c r="AA27" s="54" t="str">
        <f t="shared" si="0"/>
        <v>-</v>
      </c>
      <c r="AB27" s="55" t="s">
        <v>86</v>
      </c>
      <c r="AC27" s="56" t="s">
        <v>117</v>
      </c>
      <c r="AD27" s="57" t="s">
        <v>86</v>
      </c>
      <c r="AE27" s="9">
        <f t="shared" si="1"/>
        <v>2</v>
      </c>
      <c r="AF27" s="58" t="s">
        <v>118</v>
      </c>
    </row>
    <row r="28" spans="1:32" s="59" customFormat="1" ht="27" hidden="1" customHeight="1" x14ac:dyDescent="0.25">
      <c r="A28" s="48" t="s">
        <v>50</v>
      </c>
      <c r="B28" s="48" t="s">
        <v>119</v>
      </c>
      <c r="C28" s="60" t="s">
        <v>120</v>
      </c>
      <c r="D28" s="60" t="s">
        <v>121</v>
      </c>
      <c r="E28" s="60" t="s">
        <v>122</v>
      </c>
      <c r="F28" s="48">
        <v>166</v>
      </c>
      <c r="G28" s="48" t="s">
        <v>123</v>
      </c>
      <c r="H28" s="48" t="s">
        <v>46</v>
      </c>
      <c r="I28" s="46" t="s">
        <v>16</v>
      </c>
      <c r="J28" s="46" t="s">
        <v>81</v>
      </c>
      <c r="K28" s="61">
        <v>500000</v>
      </c>
      <c r="L28" s="62" t="s">
        <v>124</v>
      </c>
      <c r="M28" s="63" t="s">
        <v>112</v>
      </c>
      <c r="N28" s="63" t="s">
        <v>94</v>
      </c>
      <c r="O28" s="65" t="s">
        <v>86</v>
      </c>
      <c r="P28" s="48"/>
      <c r="Q28" s="48"/>
      <c r="R28" s="61">
        <f>K28</f>
        <v>500000</v>
      </c>
      <c r="S28" s="64"/>
      <c r="T28" s="49"/>
      <c r="U28" s="49"/>
      <c r="V28" s="49"/>
      <c r="W28" s="49" t="str">
        <f t="shared" si="0"/>
        <v>-</v>
      </c>
      <c r="X28" s="54" t="str">
        <f t="shared" si="0"/>
        <v>-</v>
      </c>
      <c r="Y28" s="54" t="str">
        <f t="shared" si="0"/>
        <v>-</v>
      </c>
      <c r="Z28" s="54" t="str">
        <f t="shared" si="0"/>
        <v>-</v>
      </c>
      <c r="AA28" s="54" t="str">
        <f t="shared" si="0"/>
        <v>-</v>
      </c>
      <c r="AB28" s="55" t="s">
        <v>86</v>
      </c>
      <c r="AC28" s="55" t="s">
        <v>86</v>
      </c>
      <c r="AD28" s="57" t="s">
        <v>86</v>
      </c>
      <c r="AE28" s="9">
        <f t="shared" si="1"/>
        <v>0</v>
      </c>
      <c r="AF28" s="58" t="s">
        <v>125</v>
      </c>
    </row>
    <row r="29" spans="1:32" s="59" customFormat="1" ht="68.25" hidden="1" customHeight="1" x14ac:dyDescent="0.25">
      <c r="A29" s="48" t="s">
        <v>51</v>
      </c>
      <c r="B29" s="48" t="s">
        <v>97</v>
      </c>
      <c r="C29" s="60" t="s">
        <v>126</v>
      </c>
      <c r="D29" s="60" t="s">
        <v>127</v>
      </c>
      <c r="E29" s="60" t="s">
        <v>128</v>
      </c>
      <c r="F29" s="48" t="s">
        <v>79</v>
      </c>
      <c r="G29" s="48" t="s">
        <v>80</v>
      </c>
      <c r="H29" s="48" t="s">
        <v>44</v>
      </c>
      <c r="I29" s="46" t="s">
        <v>16</v>
      </c>
      <c r="J29" s="46" t="s">
        <v>81</v>
      </c>
      <c r="K29" s="61">
        <v>902000</v>
      </c>
      <c r="L29" s="62" t="s">
        <v>129</v>
      </c>
      <c r="M29" s="51" t="s">
        <v>93</v>
      </c>
      <c r="N29" s="52" t="s">
        <v>101</v>
      </c>
      <c r="O29" s="46" t="s">
        <v>85</v>
      </c>
      <c r="P29" s="48"/>
      <c r="Q29" s="48"/>
      <c r="R29" s="61">
        <v>336000</v>
      </c>
      <c r="S29" s="64"/>
      <c r="T29" s="49"/>
      <c r="U29" s="49"/>
      <c r="V29" s="49"/>
      <c r="W29" s="49" t="str">
        <f t="shared" si="0"/>
        <v>-</v>
      </c>
      <c r="X29" s="54" t="str">
        <f t="shared" si="0"/>
        <v>-</v>
      </c>
      <c r="Y29" s="54" t="str">
        <f t="shared" si="0"/>
        <v>-</v>
      </c>
      <c r="Z29" s="54" t="str">
        <f t="shared" si="0"/>
        <v>-</v>
      </c>
      <c r="AA29" s="54" t="str">
        <f t="shared" si="0"/>
        <v>-</v>
      </c>
      <c r="AB29" s="55" t="s">
        <v>86</v>
      </c>
      <c r="AC29" s="55" t="s">
        <v>86</v>
      </c>
      <c r="AD29" s="57" t="s">
        <v>86</v>
      </c>
      <c r="AE29" s="9">
        <f t="shared" si="1"/>
        <v>0</v>
      </c>
      <c r="AF29" s="58" t="s">
        <v>130</v>
      </c>
    </row>
    <row r="30" spans="1:32" s="59" customFormat="1" ht="93" hidden="1" customHeight="1" x14ac:dyDescent="0.25">
      <c r="A30" s="48" t="s">
        <v>52</v>
      </c>
      <c r="B30" s="48" t="s">
        <v>97</v>
      </c>
      <c r="C30" s="60" t="s">
        <v>131</v>
      </c>
      <c r="D30" s="60" t="s">
        <v>132</v>
      </c>
      <c r="E30" s="60" t="s">
        <v>78</v>
      </c>
      <c r="F30" s="48">
        <v>876</v>
      </c>
      <c r="G30" s="48" t="s">
        <v>80</v>
      </c>
      <c r="H30" s="48" t="s">
        <v>44</v>
      </c>
      <c r="I30" s="46" t="s">
        <v>16</v>
      </c>
      <c r="J30" s="46" t="s">
        <v>81</v>
      </c>
      <c r="K30" s="61">
        <v>828000</v>
      </c>
      <c r="L30" s="62" t="s">
        <v>133</v>
      </c>
      <c r="M30" s="63" t="s">
        <v>134</v>
      </c>
      <c r="N30" s="63" t="s">
        <v>101</v>
      </c>
      <c r="O30" s="48" t="s">
        <v>85</v>
      </c>
      <c r="P30" s="48"/>
      <c r="Q30" s="48"/>
      <c r="R30" s="61">
        <v>276000</v>
      </c>
      <c r="S30" s="64">
        <v>276000</v>
      </c>
      <c r="T30" s="49"/>
      <c r="U30" s="49"/>
      <c r="V30" s="49"/>
      <c r="W30" s="49" t="str">
        <f t="shared" si="0"/>
        <v>-</v>
      </c>
      <c r="X30" s="54" t="str">
        <f t="shared" si="0"/>
        <v>-</v>
      </c>
      <c r="Y30" s="54" t="str">
        <f t="shared" si="0"/>
        <v>-</v>
      </c>
      <c r="Z30" s="54" t="str">
        <f t="shared" si="0"/>
        <v>-</v>
      </c>
      <c r="AA30" s="54" t="str">
        <f t="shared" si="0"/>
        <v>-</v>
      </c>
      <c r="AB30" s="55" t="s">
        <v>86</v>
      </c>
      <c r="AC30" s="55" t="s">
        <v>86</v>
      </c>
      <c r="AD30" s="57" t="s">
        <v>86</v>
      </c>
      <c r="AE30" s="9">
        <f t="shared" si="1"/>
        <v>0</v>
      </c>
      <c r="AF30" s="58" t="s">
        <v>135</v>
      </c>
    </row>
    <row r="31" spans="1:32" s="59" customFormat="1" ht="27" hidden="1" customHeight="1" x14ac:dyDescent="0.25">
      <c r="A31" s="48" t="s">
        <v>53</v>
      </c>
      <c r="B31" s="48" t="s">
        <v>136</v>
      </c>
      <c r="C31" s="60" t="s">
        <v>137</v>
      </c>
      <c r="D31" s="60" t="s">
        <v>138</v>
      </c>
      <c r="E31" s="60" t="s">
        <v>78</v>
      </c>
      <c r="F31" s="48" t="s">
        <v>79</v>
      </c>
      <c r="G31" s="48" t="s">
        <v>80</v>
      </c>
      <c r="H31" s="48" t="s">
        <v>44</v>
      </c>
      <c r="I31" s="46" t="s">
        <v>16</v>
      </c>
      <c r="J31" s="46" t="s">
        <v>81</v>
      </c>
      <c r="K31" s="61">
        <v>733560</v>
      </c>
      <c r="L31" s="62" t="s">
        <v>139</v>
      </c>
      <c r="M31" s="63" t="s">
        <v>140</v>
      </c>
      <c r="N31" s="63" t="s">
        <v>141</v>
      </c>
      <c r="O31" s="46" t="s">
        <v>85</v>
      </c>
      <c r="P31" s="48"/>
      <c r="Q31" s="48"/>
      <c r="R31" s="61">
        <v>533560</v>
      </c>
      <c r="S31" s="64"/>
      <c r="T31" s="49"/>
      <c r="U31" s="49"/>
      <c r="V31" s="49"/>
      <c r="W31" s="49">
        <f t="shared" si="0"/>
        <v>533560</v>
      </c>
      <c r="X31" s="54">
        <f t="shared" si="0"/>
        <v>0</v>
      </c>
      <c r="Y31" s="54">
        <f t="shared" si="0"/>
        <v>0</v>
      </c>
      <c r="Z31" s="54">
        <f t="shared" si="0"/>
        <v>0</v>
      </c>
      <c r="AA31" s="54">
        <f t="shared" si="0"/>
        <v>0</v>
      </c>
      <c r="AB31" s="55" t="s">
        <v>85</v>
      </c>
      <c r="AC31" s="55" t="s">
        <v>86</v>
      </c>
      <c r="AD31" s="57" t="s">
        <v>86</v>
      </c>
      <c r="AE31" s="9">
        <f t="shared" si="1"/>
        <v>1</v>
      </c>
      <c r="AF31" s="58" t="s">
        <v>142</v>
      </c>
    </row>
    <row r="32" spans="1:32" s="59" customFormat="1" ht="27" hidden="1" customHeight="1" x14ac:dyDescent="0.25">
      <c r="A32" s="48" t="s">
        <v>54</v>
      </c>
      <c r="B32" s="48" t="s">
        <v>143</v>
      </c>
      <c r="C32" s="60" t="s">
        <v>144</v>
      </c>
      <c r="D32" s="60" t="s">
        <v>145</v>
      </c>
      <c r="E32" s="60" t="s">
        <v>78</v>
      </c>
      <c r="F32" s="48" t="s">
        <v>79</v>
      </c>
      <c r="G32" s="48" t="s">
        <v>80</v>
      </c>
      <c r="H32" s="48" t="s">
        <v>44</v>
      </c>
      <c r="I32" s="46" t="s">
        <v>16</v>
      </c>
      <c r="J32" s="46" t="s">
        <v>81</v>
      </c>
      <c r="K32" s="61">
        <v>700000</v>
      </c>
      <c r="L32" s="62" t="s">
        <v>124</v>
      </c>
      <c r="M32" s="63" t="s">
        <v>93</v>
      </c>
      <c r="N32" s="63" t="s">
        <v>141</v>
      </c>
      <c r="O32" s="46" t="s">
        <v>85</v>
      </c>
      <c r="P32" s="48"/>
      <c r="Q32" s="48"/>
      <c r="R32" s="61">
        <v>700000</v>
      </c>
      <c r="S32" s="64"/>
      <c r="T32" s="49"/>
      <c r="U32" s="49"/>
      <c r="V32" s="49"/>
      <c r="W32" s="49">
        <f t="shared" si="0"/>
        <v>700000</v>
      </c>
      <c r="X32" s="54">
        <f t="shared" si="0"/>
        <v>0</v>
      </c>
      <c r="Y32" s="54">
        <f t="shared" si="0"/>
        <v>0</v>
      </c>
      <c r="Z32" s="54">
        <f t="shared" si="0"/>
        <v>0</v>
      </c>
      <c r="AA32" s="54">
        <f t="shared" si="0"/>
        <v>0</v>
      </c>
      <c r="AB32" s="55" t="s">
        <v>85</v>
      </c>
      <c r="AC32" s="55" t="s">
        <v>86</v>
      </c>
      <c r="AD32" s="57" t="s">
        <v>86</v>
      </c>
      <c r="AE32" s="9">
        <f t="shared" si="1"/>
        <v>1</v>
      </c>
      <c r="AF32" s="58" t="s">
        <v>146</v>
      </c>
    </row>
    <row r="33" spans="1:32" s="59" customFormat="1" ht="27.75" hidden="1" customHeight="1" x14ac:dyDescent="0.25">
      <c r="A33" s="48" t="s">
        <v>55</v>
      </c>
      <c r="B33" s="48" t="s">
        <v>147</v>
      </c>
      <c r="C33" s="60" t="s">
        <v>148</v>
      </c>
      <c r="D33" s="60" t="s">
        <v>149</v>
      </c>
      <c r="E33" s="60" t="s">
        <v>78</v>
      </c>
      <c r="F33" s="48" t="s">
        <v>79</v>
      </c>
      <c r="G33" s="48" t="s">
        <v>80</v>
      </c>
      <c r="H33" s="48" t="s">
        <v>44</v>
      </c>
      <c r="I33" s="46" t="s">
        <v>16</v>
      </c>
      <c r="J33" s="46" t="s">
        <v>81</v>
      </c>
      <c r="K33" s="61">
        <v>120000</v>
      </c>
      <c r="L33" s="62" t="s">
        <v>133</v>
      </c>
      <c r="M33" s="63" t="s">
        <v>150</v>
      </c>
      <c r="N33" s="63" t="s">
        <v>94</v>
      </c>
      <c r="O33" s="46" t="s">
        <v>86</v>
      </c>
      <c r="P33" s="48"/>
      <c r="Q33" s="48"/>
      <c r="R33" s="61">
        <v>20000</v>
      </c>
      <c r="S33" s="64"/>
      <c r="T33" s="49"/>
      <c r="U33" s="49"/>
      <c r="V33" s="49"/>
      <c r="W33" s="49" t="str">
        <f t="shared" si="0"/>
        <v>-</v>
      </c>
      <c r="X33" s="54" t="str">
        <f t="shared" si="0"/>
        <v>-</v>
      </c>
      <c r="Y33" s="54" t="str">
        <f t="shared" si="0"/>
        <v>-</v>
      </c>
      <c r="Z33" s="54" t="str">
        <f t="shared" si="0"/>
        <v>-</v>
      </c>
      <c r="AA33" s="54" t="str">
        <f t="shared" si="0"/>
        <v>-</v>
      </c>
      <c r="AB33" s="55" t="s">
        <v>86</v>
      </c>
      <c r="AC33" s="55" t="s">
        <v>86</v>
      </c>
      <c r="AD33" s="57" t="s">
        <v>86</v>
      </c>
      <c r="AE33" s="9">
        <f t="shared" si="1"/>
        <v>0</v>
      </c>
      <c r="AF33" s="58" t="s">
        <v>151</v>
      </c>
    </row>
    <row r="34" spans="1:32" s="59" customFormat="1" ht="27.75" customHeight="1" x14ac:dyDescent="0.25">
      <c r="A34" s="48" t="s">
        <v>56</v>
      </c>
      <c r="B34" s="48" t="s">
        <v>152</v>
      </c>
      <c r="C34" s="60" t="s">
        <v>153</v>
      </c>
      <c r="D34" s="60" t="s">
        <v>154</v>
      </c>
      <c r="E34" s="60" t="s">
        <v>155</v>
      </c>
      <c r="F34" s="48" t="s">
        <v>79</v>
      </c>
      <c r="G34" s="48" t="s">
        <v>80</v>
      </c>
      <c r="H34" s="48" t="s">
        <v>44</v>
      </c>
      <c r="I34" s="46" t="s">
        <v>16</v>
      </c>
      <c r="J34" s="46" t="s">
        <v>81</v>
      </c>
      <c r="K34" s="61">
        <v>447936</v>
      </c>
      <c r="L34" s="62" t="s">
        <v>129</v>
      </c>
      <c r="M34" s="63" t="s">
        <v>156</v>
      </c>
      <c r="N34" s="63" t="s">
        <v>94</v>
      </c>
      <c r="O34" s="46" t="s">
        <v>86</v>
      </c>
      <c r="P34" s="48"/>
      <c r="Q34" s="48"/>
      <c r="R34" s="61">
        <v>111984</v>
      </c>
      <c r="S34" s="64"/>
      <c r="T34" s="49"/>
      <c r="U34" s="49"/>
      <c r="V34" s="49"/>
      <c r="W34" s="49" t="str">
        <f t="shared" si="0"/>
        <v>-</v>
      </c>
      <c r="X34" s="54" t="str">
        <f t="shared" si="0"/>
        <v>-</v>
      </c>
      <c r="Y34" s="54" t="str">
        <f t="shared" si="0"/>
        <v>-</v>
      </c>
      <c r="Z34" s="54" t="str">
        <f t="shared" si="0"/>
        <v>-</v>
      </c>
      <c r="AA34" s="54" t="str">
        <f t="shared" si="0"/>
        <v>-</v>
      </c>
      <c r="AB34" s="55" t="s">
        <v>86</v>
      </c>
      <c r="AC34" s="56" t="s">
        <v>157</v>
      </c>
      <c r="AD34" s="57" t="s">
        <v>86</v>
      </c>
      <c r="AE34" s="9">
        <f t="shared" si="1"/>
        <v>2</v>
      </c>
      <c r="AF34" s="58" t="s">
        <v>158</v>
      </c>
    </row>
    <row r="35" spans="1:32" s="59" customFormat="1" ht="42.75" customHeight="1" x14ac:dyDescent="0.25">
      <c r="A35" s="48" t="s">
        <v>57</v>
      </c>
      <c r="B35" s="48" t="s">
        <v>159</v>
      </c>
      <c r="C35" s="60" t="s">
        <v>160</v>
      </c>
      <c r="D35" s="60" t="s">
        <v>161</v>
      </c>
      <c r="E35" s="60" t="s">
        <v>78</v>
      </c>
      <c r="F35" s="48" t="s">
        <v>79</v>
      </c>
      <c r="G35" s="48" t="s">
        <v>80</v>
      </c>
      <c r="H35" s="48" t="s">
        <v>44</v>
      </c>
      <c r="I35" s="46" t="s">
        <v>16</v>
      </c>
      <c r="J35" s="46" t="s">
        <v>81</v>
      </c>
      <c r="K35" s="61">
        <v>300800</v>
      </c>
      <c r="L35" s="62" t="s">
        <v>129</v>
      </c>
      <c r="M35" s="63" t="s">
        <v>156</v>
      </c>
      <c r="N35" s="63" t="s">
        <v>94</v>
      </c>
      <c r="O35" s="46" t="s">
        <v>86</v>
      </c>
      <c r="P35" s="48"/>
      <c r="Q35" s="48"/>
      <c r="R35" s="61"/>
      <c r="S35" s="64"/>
      <c r="T35" s="49"/>
      <c r="U35" s="49"/>
      <c r="V35" s="49"/>
      <c r="W35" s="49" t="str">
        <f t="shared" si="0"/>
        <v>-</v>
      </c>
      <c r="X35" s="54" t="str">
        <f t="shared" si="0"/>
        <v>-</v>
      </c>
      <c r="Y35" s="54" t="str">
        <f t="shared" si="0"/>
        <v>-</v>
      </c>
      <c r="Z35" s="54" t="str">
        <f t="shared" si="0"/>
        <v>-</v>
      </c>
      <c r="AA35" s="54" t="str">
        <f t="shared" si="0"/>
        <v>-</v>
      </c>
      <c r="AB35" s="55" t="s">
        <v>86</v>
      </c>
      <c r="AC35" s="56" t="s">
        <v>157</v>
      </c>
      <c r="AD35" s="57" t="s">
        <v>86</v>
      </c>
      <c r="AE35" s="9">
        <f t="shared" si="1"/>
        <v>2</v>
      </c>
      <c r="AF35" s="58" t="s">
        <v>102</v>
      </c>
    </row>
    <row r="36" spans="1:32" s="59" customFormat="1" ht="27" customHeight="1" x14ac:dyDescent="0.25">
      <c r="A36" s="48" t="s">
        <v>58</v>
      </c>
      <c r="B36" s="48" t="s">
        <v>162</v>
      </c>
      <c r="C36" s="60" t="s">
        <v>163</v>
      </c>
      <c r="D36" s="60" t="s">
        <v>164</v>
      </c>
      <c r="E36" s="60" t="s">
        <v>155</v>
      </c>
      <c r="F36" s="48" t="s">
        <v>79</v>
      </c>
      <c r="G36" s="48" t="s">
        <v>80</v>
      </c>
      <c r="H36" s="48" t="s">
        <v>44</v>
      </c>
      <c r="I36" s="46" t="s">
        <v>16</v>
      </c>
      <c r="J36" s="46" t="s">
        <v>81</v>
      </c>
      <c r="K36" s="61">
        <v>1000500</v>
      </c>
      <c r="L36" s="62" t="s">
        <v>165</v>
      </c>
      <c r="M36" s="51" t="s">
        <v>166</v>
      </c>
      <c r="N36" s="63" t="s">
        <v>94</v>
      </c>
      <c r="O36" s="48" t="s">
        <v>86</v>
      </c>
      <c r="P36" s="48"/>
      <c r="Q36" s="48"/>
      <c r="R36" s="61">
        <v>333500</v>
      </c>
      <c r="S36" s="64">
        <v>333500</v>
      </c>
      <c r="T36" s="49">
        <v>166750</v>
      </c>
      <c r="U36" s="49"/>
      <c r="V36" s="49"/>
      <c r="W36" s="49" t="str">
        <f t="shared" si="0"/>
        <v>-</v>
      </c>
      <c r="X36" s="54" t="str">
        <f t="shared" si="0"/>
        <v>-</v>
      </c>
      <c r="Y36" s="54" t="str">
        <f t="shared" si="0"/>
        <v>-</v>
      </c>
      <c r="Z36" s="54" t="str">
        <f t="shared" si="0"/>
        <v>-</v>
      </c>
      <c r="AA36" s="54" t="str">
        <f t="shared" si="0"/>
        <v>-</v>
      </c>
      <c r="AB36" s="55" t="s">
        <v>86</v>
      </c>
      <c r="AC36" s="56" t="s">
        <v>167</v>
      </c>
      <c r="AD36" s="57" t="s">
        <v>86</v>
      </c>
      <c r="AE36" s="9">
        <f t="shared" si="1"/>
        <v>2</v>
      </c>
      <c r="AF36" s="58" t="s">
        <v>168</v>
      </c>
    </row>
    <row r="37" spans="1:32" s="59" customFormat="1" ht="27.75" customHeight="1" x14ac:dyDescent="0.25">
      <c r="A37" s="48" t="s">
        <v>59</v>
      </c>
      <c r="B37" s="48" t="s">
        <v>113</v>
      </c>
      <c r="C37" s="60" t="s">
        <v>114</v>
      </c>
      <c r="D37" s="60" t="s">
        <v>169</v>
      </c>
      <c r="E37" s="60" t="s">
        <v>78</v>
      </c>
      <c r="F37" s="48" t="s">
        <v>79</v>
      </c>
      <c r="G37" s="48" t="s">
        <v>80</v>
      </c>
      <c r="H37" s="48" t="s">
        <v>44</v>
      </c>
      <c r="I37" s="46" t="s">
        <v>16</v>
      </c>
      <c r="J37" s="46" t="s">
        <v>81</v>
      </c>
      <c r="K37" s="61">
        <v>4186612.8</v>
      </c>
      <c r="L37" s="62" t="s">
        <v>124</v>
      </c>
      <c r="M37" s="63" t="s">
        <v>93</v>
      </c>
      <c r="N37" s="63" t="s">
        <v>94</v>
      </c>
      <c r="O37" s="48" t="s">
        <v>86</v>
      </c>
      <c r="P37" s="48"/>
      <c r="Q37" s="48"/>
      <c r="R37" s="61">
        <f>K37</f>
        <v>4186612.8</v>
      </c>
      <c r="S37" s="64"/>
      <c r="T37" s="49"/>
      <c r="U37" s="49"/>
      <c r="V37" s="49"/>
      <c r="W37" s="49" t="str">
        <f t="shared" si="0"/>
        <v>-</v>
      </c>
      <c r="X37" s="54" t="str">
        <f t="shared" si="0"/>
        <v>-</v>
      </c>
      <c r="Y37" s="54" t="str">
        <f t="shared" si="0"/>
        <v>-</v>
      </c>
      <c r="Z37" s="54" t="str">
        <f t="shared" si="0"/>
        <v>-</v>
      </c>
      <c r="AA37" s="54" t="str">
        <f t="shared" si="0"/>
        <v>-</v>
      </c>
      <c r="AB37" s="55" t="s">
        <v>86</v>
      </c>
      <c r="AC37" s="56" t="s">
        <v>117</v>
      </c>
      <c r="AD37" s="57" t="s">
        <v>86</v>
      </c>
      <c r="AE37" s="9">
        <f t="shared" si="1"/>
        <v>2</v>
      </c>
      <c r="AF37" s="58" t="s">
        <v>170</v>
      </c>
    </row>
    <row r="38" spans="1:32" s="59" customFormat="1" ht="27.75" customHeight="1" x14ac:dyDescent="0.25">
      <c r="A38" s="48" t="s">
        <v>60</v>
      </c>
      <c r="B38" s="48" t="s">
        <v>113</v>
      </c>
      <c r="C38" s="60" t="s">
        <v>114</v>
      </c>
      <c r="D38" s="60" t="s">
        <v>171</v>
      </c>
      <c r="E38" s="60" t="s">
        <v>78</v>
      </c>
      <c r="F38" s="48" t="s">
        <v>79</v>
      </c>
      <c r="G38" s="48" t="s">
        <v>80</v>
      </c>
      <c r="H38" s="48" t="s">
        <v>44</v>
      </c>
      <c r="I38" s="46" t="s">
        <v>16</v>
      </c>
      <c r="J38" s="46" t="s">
        <v>81</v>
      </c>
      <c r="K38" s="61">
        <v>42581743.32</v>
      </c>
      <c r="L38" s="62" t="s">
        <v>124</v>
      </c>
      <c r="M38" s="63" t="s">
        <v>93</v>
      </c>
      <c r="N38" s="63" t="s">
        <v>94</v>
      </c>
      <c r="O38" s="46" t="s">
        <v>86</v>
      </c>
      <c r="P38" s="48"/>
      <c r="Q38" s="48"/>
      <c r="R38" s="61">
        <f>K38</f>
        <v>42581743.32</v>
      </c>
      <c r="S38" s="64"/>
      <c r="T38" s="49"/>
      <c r="U38" s="49"/>
      <c r="V38" s="49"/>
      <c r="W38" s="49" t="str">
        <f t="shared" si="0"/>
        <v>-</v>
      </c>
      <c r="X38" s="54" t="str">
        <f t="shared" si="0"/>
        <v>-</v>
      </c>
      <c r="Y38" s="54" t="str">
        <f t="shared" si="0"/>
        <v>-</v>
      </c>
      <c r="Z38" s="54" t="str">
        <f t="shared" si="0"/>
        <v>-</v>
      </c>
      <c r="AA38" s="54" t="str">
        <f t="shared" si="0"/>
        <v>-</v>
      </c>
      <c r="AB38" s="55" t="s">
        <v>86</v>
      </c>
      <c r="AC38" s="56" t="s">
        <v>117</v>
      </c>
      <c r="AD38" s="57" t="s">
        <v>86</v>
      </c>
      <c r="AE38" s="9">
        <f t="shared" si="1"/>
        <v>2</v>
      </c>
      <c r="AF38" s="58" t="s">
        <v>172</v>
      </c>
    </row>
    <row r="39" spans="1:32" s="59" customFormat="1" ht="42" hidden="1" customHeight="1" x14ac:dyDescent="0.25">
      <c r="A39" s="48" t="s">
        <v>61</v>
      </c>
      <c r="B39" s="48" t="s">
        <v>173</v>
      </c>
      <c r="C39" s="60" t="s">
        <v>174</v>
      </c>
      <c r="D39" s="60" t="s">
        <v>175</v>
      </c>
      <c r="E39" s="60" t="s">
        <v>176</v>
      </c>
      <c r="F39" s="48" t="s">
        <v>177</v>
      </c>
      <c r="G39" s="48" t="s">
        <v>123</v>
      </c>
      <c r="H39" s="48" t="s">
        <v>178</v>
      </c>
      <c r="I39" s="46" t="s">
        <v>16</v>
      </c>
      <c r="J39" s="46" t="s">
        <v>81</v>
      </c>
      <c r="K39" s="61">
        <v>2244750</v>
      </c>
      <c r="L39" s="62" t="s">
        <v>129</v>
      </c>
      <c r="M39" s="63" t="s">
        <v>156</v>
      </c>
      <c r="N39" s="63" t="s">
        <v>141</v>
      </c>
      <c r="O39" s="46" t="s">
        <v>85</v>
      </c>
      <c r="P39" s="48"/>
      <c r="Q39" s="48"/>
      <c r="R39" s="61">
        <v>561187.5</v>
      </c>
      <c r="S39" s="64"/>
      <c r="T39" s="49"/>
      <c r="U39" s="49"/>
      <c r="V39" s="49"/>
      <c r="W39" s="49">
        <f t="shared" si="0"/>
        <v>561187.5</v>
      </c>
      <c r="X39" s="54">
        <f t="shared" si="0"/>
        <v>0</v>
      </c>
      <c r="Y39" s="54">
        <f t="shared" si="0"/>
        <v>0</v>
      </c>
      <c r="Z39" s="54">
        <f t="shared" si="0"/>
        <v>0</v>
      </c>
      <c r="AA39" s="54">
        <f t="shared" si="0"/>
        <v>0</v>
      </c>
      <c r="AB39" s="55" t="s">
        <v>85</v>
      </c>
      <c r="AC39" s="55" t="s">
        <v>86</v>
      </c>
      <c r="AD39" s="57" t="s">
        <v>86</v>
      </c>
      <c r="AE39" s="9">
        <f t="shared" si="1"/>
        <v>1</v>
      </c>
      <c r="AF39" s="58" t="s">
        <v>179</v>
      </c>
    </row>
    <row r="40" spans="1:32" s="59" customFormat="1" ht="41.25" hidden="1" customHeight="1" x14ac:dyDescent="0.25">
      <c r="A40" s="48" t="s">
        <v>62</v>
      </c>
      <c r="B40" s="48" t="s">
        <v>180</v>
      </c>
      <c r="C40" s="60" t="s">
        <v>181</v>
      </c>
      <c r="D40" s="60" t="s">
        <v>182</v>
      </c>
      <c r="E40" s="60" t="s">
        <v>78</v>
      </c>
      <c r="F40" s="48">
        <v>876</v>
      </c>
      <c r="G40" s="48" t="s">
        <v>80</v>
      </c>
      <c r="H40" s="48" t="s">
        <v>44</v>
      </c>
      <c r="I40" s="46" t="s">
        <v>16</v>
      </c>
      <c r="J40" s="46" t="s">
        <v>81</v>
      </c>
      <c r="K40" s="61">
        <v>4891100</v>
      </c>
      <c r="L40" s="62" t="s">
        <v>183</v>
      </c>
      <c r="M40" s="63" t="s">
        <v>140</v>
      </c>
      <c r="N40" s="63" t="s">
        <v>141</v>
      </c>
      <c r="O40" s="65" t="s">
        <v>85</v>
      </c>
      <c r="P40" s="48"/>
      <c r="Q40" s="48"/>
      <c r="R40" s="61">
        <v>1222775</v>
      </c>
      <c r="S40" s="64"/>
      <c r="T40" s="49"/>
      <c r="U40" s="49"/>
      <c r="V40" s="49"/>
      <c r="W40" s="49">
        <f t="shared" si="0"/>
        <v>1222775</v>
      </c>
      <c r="X40" s="54">
        <f t="shared" si="0"/>
        <v>0</v>
      </c>
      <c r="Y40" s="54">
        <f t="shared" si="0"/>
        <v>0</v>
      </c>
      <c r="Z40" s="54">
        <f t="shared" si="0"/>
        <v>0</v>
      </c>
      <c r="AA40" s="54">
        <f t="shared" si="0"/>
        <v>0</v>
      </c>
      <c r="AB40" s="55" t="s">
        <v>85</v>
      </c>
      <c r="AC40" s="55" t="s">
        <v>86</v>
      </c>
      <c r="AD40" s="57" t="s">
        <v>86</v>
      </c>
      <c r="AE40" s="9">
        <f t="shared" si="1"/>
        <v>1</v>
      </c>
      <c r="AF40" s="58" t="s">
        <v>184</v>
      </c>
    </row>
    <row r="41" spans="1:32" s="59" customFormat="1" ht="42.75" customHeight="1" x14ac:dyDescent="0.25">
      <c r="A41" s="48" t="s">
        <v>63</v>
      </c>
      <c r="B41" s="48" t="s">
        <v>185</v>
      </c>
      <c r="C41" s="60" t="s">
        <v>186</v>
      </c>
      <c r="D41" s="60" t="s">
        <v>0</v>
      </c>
      <c r="E41" s="60" t="s">
        <v>78</v>
      </c>
      <c r="F41" s="48" t="s">
        <v>79</v>
      </c>
      <c r="G41" s="48" t="s">
        <v>80</v>
      </c>
      <c r="H41" s="48" t="s">
        <v>44</v>
      </c>
      <c r="I41" s="46" t="s">
        <v>16</v>
      </c>
      <c r="J41" s="46" t="s">
        <v>81</v>
      </c>
      <c r="K41" s="61">
        <v>250000</v>
      </c>
      <c r="L41" s="62" t="s">
        <v>187</v>
      </c>
      <c r="M41" s="63" t="s">
        <v>93</v>
      </c>
      <c r="N41" s="63" t="s">
        <v>94</v>
      </c>
      <c r="O41" s="46" t="s">
        <v>86</v>
      </c>
      <c r="P41" s="48"/>
      <c r="Q41" s="48"/>
      <c r="R41" s="61">
        <f>K41</f>
        <v>250000</v>
      </c>
      <c r="S41" s="64"/>
      <c r="T41" s="49"/>
      <c r="U41" s="49"/>
      <c r="V41" s="49"/>
      <c r="W41" s="49" t="str">
        <f t="shared" si="0"/>
        <v>-</v>
      </c>
      <c r="X41" s="54" t="str">
        <f t="shared" si="0"/>
        <v>-</v>
      </c>
      <c r="Y41" s="54" t="str">
        <f t="shared" si="0"/>
        <v>-</v>
      </c>
      <c r="Z41" s="54" t="str">
        <f t="shared" si="0"/>
        <v>-</v>
      </c>
      <c r="AA41" s="54" t="str">
        <f t="shared" si="0"/>
        <v>-</v>
      </c>
      <c r="AB41" s="55" t="s">
        <v>86</v>
      </c>
      <c r="AC41" s="56" t="s">
        <v>188</v>
      </c>
      <c r="AD41" s="57" t="s">
        <v>86</v>
      </c>
      <c r="AE41" s="9">
        <f t="shared" si="1"/>
        <v>2</v>
      </c>
      <c r="AF41" s="58" t="s">
        <v>189</v>
      </c>
    </row>
    <row r="42" spans="1:32" s="59" customFormat="1" ht="106.5" hidden="1" customHeight="1" x14ac:dyDescent="0.25">
      <c r="A42" s="48" t="s">
        <v>64</v>
      </c>
      <c r="B42" s="48" t="s">
        <v>190</v>
      </c>
      <c r="C42" s="60" t="s">
        <v>191</v>
      </c>
      <c r="D42" s="60" t="s">
        <v>192</v>
      </c>
      <c r="E42" s="60" t="s">
        <v>78</v>
      </c>
      <c r="F42" s="48" t="s">
        <v>79</v>
      </c>
      <c r="G42" s="48" t="s">
        <v>193</v>
      </c>
      <c r="H42" s="48" t="s">
        <v>194</v>
      </c>
      <c r="I42" s="46" t="s">
        <v>16</v>
      </c>
      <c r="J42" s="46" t="s">
        <v>81</v>
      </c>
      <c r="K42" s="61">
        <v>20511915</v>
      </c>
      <c r="L42" s="62" t="s">
        <v>129</v>
      </c>
      <c r="M42" s="63" t="s">
        <v>156</v>
      </c>
      <c r="N42" s="63" t="s">
        <v>84</v>
      </c>
      <c r="O42" s="46" t="s">
        <v>85</v>
      </c>
      <c r="P42" s="48"/>
      <c r="Q42" s="48"/>
      <c r="R42" s="61">
        <v>5127978.75</v>
      </c>
      <c r="S42" s="64"/>
      <c r="T42" s="49"/>
      <c r="U42" s="49"/>
      <c r="V42" s="49"/>
      <c r="W42" s="49" t="str">
        <f t="shared" si="0"/>
        <v>-</v>
      </c>
      <c r="X42" s="54" t="str">
        <f t="shared" si="0"/>
        <v>-</v>
      </c>
      <c r="Y42" s="54" t="str">
        <f t="shared" si="0"/>
        <v>-</v>
      </c>
      <c r="Z42" s="54" t="str">
        <f t="shared" si="0"/>
        <v>-</v>
      </c>
      <c r="AA42" s="54" t="str">
        <f t="shared" si="0"/>
        <v>-</v>
      </c>
      <c r="AB42" s="55" t="s">
        <v>86</v>
      </c>
      <c r="AC42" s="55" t="s">
        <v>86</v>
      </c>
      <c r="AD42" s="57" t="s">
        <v>86</v>
      </c>
      <c r="AE42" s="9">
        <f t="shared" si="1"/>
        <v>0</v>
      </c>
      <c r="AF42" s="58" t="s">
        <v>195</v>
      </c>
    </row>
    <row r="43" spans="1:32" s="59" customFormat="1" ht="42.75" hidden="1" customHeight="1" x14ac:dyDescent="0.25">
      <c r="A43" s="48" t="s">
        <v>65</v>
      </c>
      <c r="B43" s="48" t="s">
        <v>196</v>
      </c>
      <c r="C43" s="60" t="s">
        <v>197</v>
      </c>
      <c r="D43" s="60" t="s">
        <v>198</v>
      </c>
      <c r="E43" s="60" t="s">
        <v>78</v>
      </c>
      <c r="F43" s="48" t="s">
        <v>79</v>
      </c>
      <c r="G43" s="48" t="s">
        <v>80</v>
      </c>
      <c r="H43" s="48" t="s">
        <v>44</v>
      </c>
      <c r="I43" s="46" t="s">
        <v>16</v>
      </c>
      <c r="J43" s="46" t="s">
        <v>81</v>
      </c>
      <c r="K43" s="61">
        <v>16775000</v>
      </c>
      <c r="L43" s="62" t="s">
        <v>187</v>
      </c>
      <c r="M43" s="63" t="s">
        <v>93</v>
      </c>
      <c r="N43" s="63" t="s">
        <v>84</v>
      </c>
      <c r="O43" s="48" t="s">
        <v>85</v>
      </c>
      <c r="P43" s="48"/>
      <c r="Q43" s="48"/>
      <c r="R43" s="61">
        <v>8387500</v>
      </c>
      <c r="S43" s="64"/>
      <c r="T43" s="49"/>
      <c r="U43" s="49"/>
      <c r="V43" s="49"/>
      <c r="W43" s="49" t="str">
        <f t="shared" si="0"/>
        <v>-</v>
      </c>
      <c r="X43" s="54" t="str">
        <f t="shared" si="0"/>
        <v>-</v>
      </c>
      <c r="Y43" s="54" t="str">
        <f t="shared" si="0"/>
        <v>-</v>
      </c>
      <c r="Z43" s="54" t="str">
        <f t="shared" si="0"/>
        <v>-</v>
      </c>
      <c r="AA43" s="54" t="str">
        <f t="shared" si="0"/>
        <v>-</v>
      </c>
      <c r="AB43" s="55" t="s">
        <v>86</v>
      </c>
      <c r="AC43" s="55" t="s">
        <v>86</v>
      </c>
      <c r="AD43" s="57" t="s">
        <v>86</v>
      </c>
      <c r="AE43" s="9">
        <f t="shared" si="1"/>
        <v>0</v>
      </c>
      <c r="AF43" s="58" t="s">
        <v>199</v>
      </c>
    </row>
    <row r="44" spans="1:32" s="59" customFormat="1" ht="41.25" hidden="1" customHeight="1" x14ac:dyDescent="0.25">
      <c r="A44" s="48" t="s">
        <v>66</v>
      </c>
      <c r="B44" s="48" t="s">
        <v>200</v>
      </c>
      <c r="C44" s="60" t="s">
        <v>201</v>
      </c>
      <c r="D44" s="60" t="s">
        <v>202</v>
      </c>
      <c r="E44" s="60" t="s">
        <v>155</v>
      </c>
      <c r="F44" s="48" t="s">
        <v>79</v>
      </c>
      <c r="G44" s="48" t="s">
        <v>80</v>
      </c>
      <c r="H44" s="48" t="s">
        <v>44</v>
      </c>
      <c r="I44" s="46" t="s">
        <v>16</v>
      </c>
      <c r="J44" s="46" t="s">
        <v>81</v>
      </c>
      <c r="K44" s="61">
        <v>2466957</v>
      </c>
      <c r="L44" s="62" t="s">
        <v>165</v>
      </c>
      <c r="M44" s="63" t="s">
        <v>93</v>
      </c>
      <c r="N44" s="63" t="s">
        <v>141</v>
      </c>
      <c r="O44" s="48" t="s">
        <v>85</v>
      </c>
      <c r="P44" s="48"/>
      <c r="Q44" s="48"/>
      <c r="R44" s="61">
        <v>1439057</v>
      </c>
      <c r="S44" s="64"/>
      <c r="T44" s="49"/>
      <c r="U44" s="49"/>
      <c r="V44" s="49"/>
      <c r="W44" s="49">
        <f t="shared" si="0"/>
        <v>1439057</v>
      </c>
      <c r="X44" s="54">
        <f t="shared" si="0"/>
        <v>0</v>
      </c>
      <c r="Y44" s="54">
        <f t="shared" si="0"/>
        <v>0</v>
      </c>
      <c r="Z44" s="54">
        <f t="shared" si="0"/>
        <v>0</v>
      </c>
      <c r="AA44" s="54">
        <f t="shared" si="0"/>
        <v>0</v>
      </c>
      <c r="AB44" s="55" t="s">
        <v>85</v>
      </c>
      <c r="AC44" s="55" t="s">
        <v>86</v>
      </c>
      <c r="AD44" s="57" t="s">
        <v>86</v>
      </c>
      <c r="AE44" s="9">
        <f t="shared" si="1"/>
        <v>1</v>
      </c>
      <c r="AF44" s="58" t="s">
        <v>203</v>
      </c>
    </row>
    <row r="45" spans="1:32" s="59" customFormat="1" ht="55.5" hidden="1" customHeight="1" x14ac:dyDescent="0.25">
      <c r="A45" s="48" t="s">
        <v>67</v>
      </c>
      <c r="B45" s="48" t="s">
        <v>204</v>
      </c>
      <c r="C45" s="60" t="s">
        <v>205</v>
      </c>
      <c r="D45" s="60" t="s">
        <v>206</v>
      </c>
      <c r="E45" s="60" t="s">
        <v>207</v>
      </c>
      <c r="F45" s="48" t="s">
        <v>79</v>
      </c>
      <c r="G45" s="48" t="s">
        <v>80</v>
      </c>
      <c r="H45" s="48" t="s">
        <v>44</v>
      </c>
      <c r="I45" s="46" t="s">
        <v>16</v>
      </c>
      <c r="J45" s="46" t="s">
        <v>81</v>
      </c>
      <c r="K45" s="61">
        <v>2047426</v>
      </c>
      <c r="L45" s="62" t="s">
        <v>208</v>
      </c>
      <c r="M45" s="63" t="s">
        <v>93</v>
      </c>
      <c r="N45" s="63" t="s">
        <v>141</v>
      </c>
      <c r="O45" s="65" t="s">
        <v>85</v>
      </c>
      <c r="P45" s="48"/>
      <c r="Q45" s="48"/>
      <c r="R45" s="61">
        <v>1023713</v>
      </c>
      <c r="S45" s="64"/>
      <c r="T45" s="49"/>
      <c r="U45" s="49"/>
      <c r="V45" s="49"/>
      <c r="W45" s="49">
        <f t="shared" si="0"/>
        <v>1023713</v>
      </c>
      <c r="X45" s="54">
        <f t="shared" si="0"/>
        <v>0</v>
      </c>
      <c r="Y45" s="54">
        <f t="shared" si="0"/>
        <v>0</v>
      </c>
      <c r="Z45" s="54">
        <f t="shared" si="0"/>
        <v>0</v>
      </c>
      <c r="AA45" s="54">
        <f t="shared" si="0"/>
        <v>0</v>
      </c>
      <c r="AB45" s="55" t="s">
        <v>85</v>
      </c>
      <c r="AC45" s="55" t="s">
        <v>86</v>
      </c>
      <c r="AD45" s="57" t="s">
        <v>86</v>
      </c>
      <c r="AE45" s="9">
        <f t="shared" si="1"/>
        <v>1</v>
      </c>
      <c r="AF45" s="58" t="s">
        <v>209</v>
      </c>
    </row>
    <row r="46" spans="1:32" s="59" customFormat="1" ht="27.75" customHeight="1" x14ac:dyDescent="0.25">
      <c r="A46" s="48" t="s">
        <v>68</v>
      </c>
      <c r="B46" s="48" t="s">
        <v>210</v>
      </c>
      <c r="C46" s="60" t="s">
        <v>211</v>
      </c>
      <c r="D46" s="60" t="s">
        <v>212</v>
      </c>
      <c r="E46" s="60" t="s">
        <v>78</v>
      </c>
      <c r="F46" s="48" t="s">
        <v>79</v>
      </c>
      <c r="G46" s="48" t="s">
        <v>80</v>
      </c>
      <c r="H46" s="48" t="s">
        <v>44</v>
      </c>
      <c r="I46" s="46" t="s">
        <v>16</v>
      </c>
      <c r="J46" s="46" t="s">
        <v>81</v>
      </c>
      <c r="K46" s="61">
        <v>1034259.29</v>
      </c>
      <c r="L46" s="62" t="s">
        <v>208</v>
      </c>
      <c r="M46" s="63" t="s">
        <v>213</v>
      </c>
      <c r="N46" s="63" t="s">
        <v>94</v>
      </c>
      <c r="O46" s="65" t="s">
        <v>86</v>
      </c>
      <c r="P46" s="48"/>
      <c r="Q46" s="48"/>
      <c r="R46" s="61">
        <f>K46</f>
        <v>1034259.29</v>
      </c>
      <c r="S46" s="64"/>
      <c r="T46" s="49"/>
      <c r="U46" s="49"/>
      <c r="V46" s="49"/>
      <c r="W46" s="49" t="str">
        <f t="shared" si="0"/>
        <v>-</v>
      </c>
      <c r="X46" s="54" t="str">
        <f t="shared" si="0"/>
        <v>-</v>
      </c>
      <c r="Y46" s="54" t="str">
        <f t="shared" si="0"/>
        <v>-</v>
      </c>
      <c r="Z46" s="54" t="str">
        <f t="shared" si="0"/>
        <v>-</v>
      </c>
      <c r="AA46" s="54" t="str">
        <f t="shared" si="0"/>
        <v>-</v>
      </c>
      <c r="AB46" s="55" t="s">
        <v>86</v>
      </c>
      <c r="AC46" s="56" t="s">
        <v>214</v>
      </c>
      <c r="AD46" s="57" t="s">
        <v>86</v>
      </c>
      <c r="AE46" s="9">
        <f t="shared" si="1"/>
        <v>2</v>
      </c>
      <c r="AF46" s="58" t="s">
        <v>215</v>
      </c>
    </row>
    <row r="47" spans="1:32" s="59" customFormat="1" ht="68.25" hidden="1" customHeight="1" x14ac:dyDescent="0.25">
      <c r="A47" s="48" t="s">
        <v>69</v>
      </c>
      <c r="B47" s="48" t="s">
        <v>216</v>
      </c>
      <c r="C47" s="60" t="s">
        <v>217</v>
      </c>
      <c r="D47" s="60" t="s">
        <v>218</v>
      </c>
      <c r="E47" s="60" t="s">
        <v>78</v>
      </c>
      <c r="F47" s="48">
        <v>876</v>
      </c>
      <c r="G47" s="48" t="s">
        <v>80</v>
      </c>
      <c r="H47" s="48" t="s">
        <v>44</v>
      </c>
      <c r="I47" s="46" t="s">
        <v>16</v>
      </c>
      <c r="J47" s="46" t="s">
        <v>81</v>
      </c>
      <c r="K47" s="61">
        <v>500500</v>
      </c>
      <c r="L47" s="62" t="s">
        <v>133</v>
      </c>
      <c r="M47" s="63" t="s">
        <v>156</v>
      </c>
      <c r="N47" s="63" t="s">
        <v>94</v>
      </c>
      <c r="O47" s="46" t="s">
        <v>86</v>
      </c>
      <c r="P47" s="48"/>
      <c r="Q47" s="48"/>
      <c r="R47" s="61">
        <v>214500</v>
      </c>
      <c r="S47" s="64"/>
      <c r="T47" s="49"/>
      <c r="U47" s="49"/>
      <c r="V47" s="49"/>
      <c r="W47" s="49" t="str">
        <f t="shared" si="0"/>
        <v>-</v>
      </c>
      <c r="X47" s="54" t="str">
        <f t="shared" si="0"/>
        <v>-</v>
      </c>
      <c r="Y47" s="54" t="str">
        <f t="shared" si="0"/>
        <v>-</v>
      </c>
      <c r="Z47" s="54" t="str">
        <f t="shared" si="0"/>
        <v>-</v>
      </c>
      <c r="AA47" s="54" t="str">
        <f t="shared" si="0"/>
        <v>-</v>
      </c>
      <c r="AB47" s="55" t="s">
        <v>86</v>
      </c>
      <c r="AC47" s="55" t="s">
        <v>86</v>
      </c>
      <c r="AD47" s="57" t="s">
        <v>86</v>
      </c>
      <c r="AE47" s="9">
        <f t="shared" si="1"/>
        <v>0</v>
      </c>
      <c r="AF47" s="58" t="s">
        <v>219</v>
      </c>
    </row>
    <row r="48" spans="1:32" s="59" customFormat="1" ht="42" hidden="1" customHeight="1" x14ac:dyDescent="0.25">
      <c r="A48" s="48" t="s">
        <v>70</v>
      </c>
      <c r="B48" s="48" t="s">
        <v>220</v>
      </c>
      <c r="C48" s="60" t="s">
        <v>221</v>
      </c>
      <c r="D48" s="60" t="s">
        <v>222</v>
      </c>
      <c r="E48" s="60" t="s">
        <v>78</v>
      </c>
      <c r="F48" s="48">
        <v>876</v>
      </c>
      <c r="G48" s="48" t="s">
        <v>223</v>
      </c>
      <c r="H48" s="48" t="s">
        <v>224</v>
      </c>
      <c r="I48" s="46" t="s">
        <v>16</v>
      </c>
      <c r="J48" s="46" t="s">
        <v>81</v>
      </c>
      <c r="K48" s="61">
        <v>2755921</v>
      </c>
      <c r="L48" s="62" t="s">
        <v>124</v>
      </c>
      <c r="M48" s="63" t="s">
        <v>213</v>
      </c>
      <c r="N48" s="63" t="s">
        <v>225</v>
      </c>
      <c r="O48" s="46" t="s">
        <v>85</v>
      </c>
      <c r="P48" s="48"/>
      <c r="Q48" s="48"/>
      <c r="R48" s="61">
        <v>2755921</v>
      </c>
      <c r="S48" s="64"/>
      <c r="T48" s="49"/>
      <c r="U48" s="49"/>
      <c r="V48" s="49"/>
      <c r="W48" s="49">
        <f t="shared" si="0"/>
        <v>2755921</v>
      </c>
      <c r="X48" s="54">
        <f t="shared" si="0"/>
        <v>0</v>
      </c>
      <c r="Y48" s="54">
        <f t="shared" si="0"/>
        <v>0</v>
      </c>
      <c r="Z48" s="54">
        <f t="shared" si="0"/>
        <v>0</v>
      </c>
      <c r="AA48" s="54">
        <f t="shared" si="0"/>
        <v>0</v>
      </c>
      <c r="AB48" s="55" t="s">
        <v>85</v>
      </c>
      <c r="AC48" s="55" t="s">
        <v>86</v>
      </c>
      <c r="AD48" s="57" t="s">
        <v>86</v>
      </c>
      <c r="AE48" s="9">
        <f t="shared" si="1"/>
        <v>1</v>
      </c>
      <c r="AF48" s="58" t="s">
        <v>226</v>
      </c>
    </row>
    <row r="49" spans="1:33" s="59" customFormat="1" ht="27.75" hidden="1" customHeight="1" x14ac:dyDescent="0.25">
      <c r="A49" s="48" t="s">
        <v>71</v>
      </c>
      <c r="B49" s="48" t="s">
        <v>227</v>
      </c>
      <c r="C49" s="60" t="s">
        <v>228</v>
      </c>
      <c r="D49" s="60" t="s">
        <v>229</v>
      </c>
      <c r="E49" s="60" t="s">
        <v>78</v>
      </c>
      <c r="F49" s="48">
        <v>876</v>
      </c>
      <c r="G49" s="48" t="s">
        <v>80</v>
      </c>
      <c r="H49" s="48" t="s">
        <v>44</v>
      </c>
      <c r="I49" s="46" t="s">
        <v>16</v>
      </c>
      <c r="J49" s="46" t="s">
        <v>81</v>
      </c>
      <c r="K49" s="61">
        <v>500000</v>
      </c>
      <c r="L49" s="62" t="s">
        <v>124</v>
      </c>
      <c r="M49" s="63" t="s">
        <v>93</v>
      </c>
      <c r="N49" s="63" t="s">
        <v>94</v>
      </c>
      <c r="O49" s="46" t="s">
        <v>86</v>
      </c>
      <c r="P49" s="48"/>
      <c r="Q49" s="48"/>
      <c r="R49" s="61">
        <v>500000</v>
      </c>
      <c r="S49" s="64"/>
      <c r="T49" s="49"/>
      <c r="U49" s="49"/>
      <c r="V49" s="49"/>
      <c r="W49" s="49" t="str">
        <f t="shared" si="0"/>
        <v>-</v>
      </c>
      <c r="X49" s="54" t="str">
        <f t="shared" si="0"/>
        <v>-</v>
      </c>
      <c r="Y49" s="54" t="str">
        <f t="shared" si="0"/>
        <v>-</v>
      </c>
      <c r="Z49" s="54" t="str">
        <f t="shared" si="0"/>
        <v>-</v>
      </c>
      <c r="AA49" s="54" t="str">
        <f t="shared" si="0"/>
        <v>-</v>
      </c>
      <c r="AB49" s="55" t="s">
        <v>86</v>
      </c>
      <c r="AC49" s="55" t="s">
        <v>86</v>
      </c>
      <c r="AD49" s="57" t="s">
        <v>86</v>
      </c>
      <c r="AE49" s="9">
        <f t="shared" si="1"/>
        <v>0</v>
      </c>
      <c r="AF49" s="58" t="s">
        <v>125</v>
      </c>
    </row>
    <row r="50" spans="1:33" s="59" customFormat="1" ht="69.75" hidden="1" customHeight="1" x14ac:dyDescent="0.25">
      <c r="A50" s="48" t="s">
        <v>72</v>
      </c>
      <c r="B50" s="48" t="s">
        <v>230</v>
      </c>
      <c r="C50" s="60" t="s">
        <v>231</v>
      </c>
      <c r="D50" s="60" t="s">
        <v>232</v>
      </c>
      <c r="E50" s="60" t="s">
        <v>78</v>
      </c>
      <c r="F50" s="48">
        <v>876</v>
      </c>
      <c r="G50" s="48" t="s">
        <v>80</v>
      </c>
      <c r="H50" s="48" t="s">
        <v>44</v>
      </c>
      <c r="I50" s="46" t="s">
        <v>16</v>
      </c>
      <c r="J50" s="46" t="s">
        <v>81</v>
      </c>
      <c r="K50" s="61">
        <v>277200</v>
      </c>
      <c r="L50" s="62" t="s">
        <v>124</v>
      </c>
      <c r="M50" s="63" t="s">
        <v>93</v>
      </c>
      <c r="N50" s="63" t="s">
        <v>94</v>
      </c>
      <c r="O50" s="65" t="s">
        <v>86</v>
      </c>
      <c r="P50" s="48"/>
      <c r="Q50" s="48"/>
      <c r="R50" s="61">
        <v>277200</v>
      </c>
      <c r="S50" s="64"/>
      <c r="T50" s="49"/>
      <c r="U50" s="49"/>
      <c r="V50" s="49"/>
      <c r="W50" s="49" t="str">
        <f t="shared" si="0"/>
        <v>-</v>
      </c>
      <c r="X50" s="54" t="str">
        <f t="shared" si="0"/>
        <v>-</v>
      </c>
      <c r="Y50" s="54" t="str">
        <f t="shared" si="0"/>
        <v>-</v>
      </c>
      <c r="Z50" s="54" t="str">
        <f t="shared" si="0"/>
        <v>-</v>
      </c>
      <c r="AA50" s="54" t="str">
        <f t="shared" si="0"/>
        <v>-</v>
      </c>
      <c r="AB50" s="55" t="s">
        <v>86</v>
      </c>
      <c r="AC50" s="55" t="s">
        <v>86</v>
      </c>
      <c r="AD50" s="57" t="s">
        <v>86</v>
      </c>
      <c r="AE50" s="9">
        <f t="shared" si="1"/>
        <v>0</v>
      </c>
      <c r="AF50" s="58" t="s">
        <v>233</v>
      </c>
    </row>
    <row r="51" spans="1:33" s="59" customFormat="1" ht="55.5" hidden="1" customHeight="1" x14ac:dyDescent="0.25">
      <c r="A51" s="48" t="s">
        <v>73</v>
      </c>
      <c r="B51" s="48" t="s">
        <v>109</v>
      </c>
      <c r="C51" s="60" t="s">
        <v>110</v>
      </c>
      <c r="D51" s="60" t="s">
        <v>234</v>
      </c>
      <c r="E51" s="60" t="s">
        <v>78</v>
      </c>
      <c r="F51" s="48" t="s">
        <v>79</v>
      </c>
      <c r="G51" s="48" t="s">
        <v>80</v>
      </c>
      <c r="H51" s="48" t="s">
        <v>44</v>
      </c>
      <c r="I51" s="46" t="s">
        <v>16</v>
      </c>
      <c r="J51" s="46" t="s">
        <v>81</v>
      </c>
      <c r="K51" s="61">
        <v>279727.93</v>
      </c>
      <c r="L51" s="62" t="s">
        <v>139</v>
      </c>
      <c r="M51" s="63" t="s">
        <v>235</v>
      </c>
      <c r="N51" s="63" t="s">
        <v>94</v>
      </c>
      <c r="O51" s="46" t="s">
        <v>86</v>
      </c>
      <c r="P51" s="48"/>
      <c r="Q51" s="48"/>
      <c r="R51" s="61"/>
      <c r="S51" s="64"/>
      <c r="T51" s="49"/>
      <c r="U51" s="49"/>
      <c r="V51" s="49"/>
      <c r="W51" s="49" t="str">
        <f t="shared" si="0"/>
        <v>-</v>
      </c>
      <c r="X51" s="54" t="str">
        <f t="shared" si="0"/>
        <v>-</v>
      </c>
      <c r="Y51" s="54" t="str">
        <f t="shared" si="0"/>
        <v>-</v>
      </c>
      <c r="Z51" s="54" t="str">
        <f t="shared" si="0"/>
        <v>-</v>
      </c>
      <c r="AA51" s="54" t="str">
        <f t="shared" si="0"/>
        <v>-</v>
      </c>
      <c r="AB51" s="55" t="s">
        <v>86</v>
      </c>
      <c r="AC51" s="55" t="s">
        <v>86</v>
      </c>
      <c r="AD51" s="57" t="s">
        <v>86</v>
      </c>
      <c r="AE51" s="9">
        <f t="shared" si="1"/>
        <v>0</v>
      </c>
      <c r="AF51" s="58" t="s">
        <v>102</v>
      </c>
    </row>
    <row r="52" spans="1:33" s="59" customFormat="1" ht="27" hidden="1" customHeight="1" x14ac:dyDescent="0.25">
      <c r="A52" s="48" t="s">
        <v>236</v>
      </c>
      <c r="B52" s="48" t="s">
        <v>237</v>
      </c>
      <c r="C52" s="60" t="s">
        <v>238</v>
      </c>
      <c r="D52" s="60" t="s">
        <v>239</v>
      </c>
      <c r="E52" s="60" t="s">
        <v>78</v>
      </c>
      <c r="F52" s="48">
        <v>796</v>
      </c>
      <c r="G52" s="48" t="s">
        <v>240</v>
      </c>
      <c r="H52" s="48" t="s">
        <v>44</v>
      </c>
      <c r="I52" s="46" t="s">
        <v>16</v>
      </c>
      <c r="J52" s="46" t="s">
        <v>81</v>
      </c>
      <c r="K52" s="61">
        <v>350000</v>
      </c>
      <c r="L52" s="62" t="s">
        <v>139</v>
      </c>
      <c r="M52" s="63" t="s">
        <v>150</v>
      </c>
      <c r="N52" s="63" t="s">
        <v>94</v>
      </c>
      <c r="O52" s="48" t="s">
        <v>86</v>
      </c>
      <c r="P52" s="48"/>
      <c r="Q52" s="48"/>
      <c r="R52" s="61">
        <v>244999.99999999997</v>
      </c>
      <c r="S52" s="64"/>
      <c r="T52" s="49"/>
      <c r="U52" s="49"/>
      <c r="V52" s="49"/>
      <c r="W52" s="49" t="str">
        <f t="shared" si="0"/>
        <v>-</v>
      </c>
      <c r="X52" s="54" t="str">
        <f t="shared" si="0"/>
        <v>-</v>
      </c>
      <c r="Y52" s="54" t="str">
        <f t="shared" si="0"/>
        <v>-</v>
      </c>
      <c r="Z52" s="54" t="str">
        <f t="shared" si="0"/>
        <v>-</v>
      </c>
      <c r="AA52" s="54" t="str">
        <f t="shared" si="0"/>
        <v>-</v>
      </c>
      <c r="AB52" s="55" t="s">
        <v>86</v>
      </c>
      <c r="AC52" s="55" t="s">
        <v>86</v>
      </c>
      <c r="AD52" s="57" t="s">
        <v>86</v>
      </c>
      <c r="AE52" s="9">
        <f t="shared" si="1"/>
        <v>0</v>
      </c>
      <c r="AF52" s="58" t="s">
        <v>241</v>
      </c>
    </row>
    <row r="53" spans="1:33" s="59" customFormat="1" ht="28.5" hidden="1" customHeight="1" x14ac:dyDescent="0.25">
      <c r="A53" s="48" t="s">
        <v>242</v>
      </c>
      <c r="B53" s="48" t="s">
        <v>243</v>
      </c>
      <c r="C53" s="60" t="s">
        <v>244</v>
      </c>
      <c r="D53" s="60" t="s">
        <v>245</v>
      </c>
      <c r="E53" s="60" t="s">
        <v>78</v>
      </c>
      <c r="F53" s="48">
        <v>839</v>
      </c>
      <c r="G53" s="48" t="s">
        <v>246</v>
      </c>
      <c r="H53" s="48" t="s">
        <v>44</v>
      </c>
      <c r="I53" s="46" t="s">
        <v>16</v>
      </c>
      <c r="J53" s="46" t="s">
        <v>81</v>
      </c>
      <c r="K53" s="61">
        <v>209000</v>
      </c>
      <c r="L53" s="62" t="s">
        <v>124</v>
      </c>
      <c r="M53" s="63" t="s">
        <v>156</v>
      </c>
      <c r="N53" s="63" t="s">
        <v>94</v>
      </c>
      <c r="O53" s="48" t="s">
        <v>86</v>
      </c>
      <c r="P53" s="48"/>
      <c r="Q53" s="48"/>
      <c r="R53" s="61">
        <v>146300</v>
      </c>
      <c r="S53" s="64"/>
      <c r="T53" s="49"/>
      <c r="U53" s="49"/>
      <c r="V53" s="49"/>
      <c r="W53" s="49" t="str">
        <f t="shared" si="0"/>
        <v>-</v>
      </c>
      <c r="X53" s="54" t="str">
        <f t="shared" si="0"/>
        <v>-</v>
      </c>
      <c r="Y53" s="54" t="str">
        <f t="shared" si="0"/>
        <v>-</v>
      </c>
      <c r="Z53" s="54" t="str">
        <f t="shared" si="0"/>
        <v>-</v>
      </c>
      <c r="AA53" s="54" t="str">
        <f t="shared" si="0"/>
        <v>-</v>
      </c>
      <c r="AB53" s="55" t="s">
        <v>86</v>
      </c>
      <c r="AC53" s="55" t="s">
        <v>86</v>
      </c>
      <c r="AD53" s="57" t="s">
        <v>86</v>
      </c>
      <c r="AE53" s="9">
        <f t="shared" si="1"/>
        <v>0</v>
      </c>
      <c r="AF53" s="58" t="s">
        <v>247</v>
      </c>
    </row>
    <row r="54" spans="1:33" s="59" customFormat="1" ht="27.75" hidden="1" customHeight="1" x14ac:dyDescent="0.25">
      <c r="A54" s="48" t="s">
        <v>248</v>
      </c>
      <c r="B54" s="48" t="s">
        <v>249</v>
      </c>
      <c r="C54" s="60" t="s">
        <v>250</v>
      </c>
      <c r="D54" s="60" t="s">
        <v>251</v>
      </c>
      <c r="E54" s="66" t="s">
        <v>78</v>
      </c>
      <c r="F54" s="48">
        <v>876</v>
      </c>
      <c r="G54" s="48" t="s">
        <v>80</v>
      </c>
      <c r="H54" s="48" t="s">
        <v>44</v>
      </c>
      <c r="I54" s="48" t="s">
        <v>16</v>
      </c>
      <c r="J54" s="48" t="s">
        <v>81</v>
      </c>
      <c r="K54" s="61">
        <v>122481.12</v>
      </c>
      <c r="L54" s="62" t="s">
        <v>124</v>
      </c>
      <c r="M54" s="63" t="s">
        <v>112</v>
      </c>
      <c r="N54" s="63" t="s">
        <v>94</v>
      </c>
      <c r="O54" s="48" t="s">
        <v>86</v>
      </c>
      <c r="P54" s="48"/>
      <c r="Q54" s="48"/>
      <c r="R54" s="61"/>
      <c r="S54" s="64"/>
      <c r="T54" s="49"/>
      <c r="U54" s="49"/>
      <c r="V54" s="49"/>
      <c r="W54" s="49" t="str">
        <f t="shared" si="0"/>
        <v>-</v>
      </c>
      <c r="X54" s="54" t="str">
        <f t="shared" si="0"/>
        <v>-</v>
      </c>
      <c r="Y54" s="54" t="str">
        <f t="shared" si="0"/>
        <v>-</v>
      </c>
      <c r="Z54" s="54" t="str">
        <f t="shared" si="0"/>
        <v>-</v>
      </c>
      <c r="AA54" s="54" t="str">
        <f t="shared" si="0"/>
        <v>-</v>
      </c>
      <c r="AB54" s="55" t="s">
        <v>86</v>
      </c>
      <c r="AC54" s="55" t="s">
        <v>86</v>
      </c>
      <c r="AD54" s="57" t="s">
        <v>86</v>
      </c>
      <c r="AE54" s="9">
        <f t="shared" si="1"/>
        <v>0</v>
      </c>
      <c r="AF54" s="58" t="s">
        <v>102</v>
      </c>
    </row>
    <row r="55" spans="1:33" s="59" customFormat="1" ht="54" hidden="1" customHeight="1" x14ac:dyDescent="0.25">
      <c r="A55" s="48" t="s">
        <v>252</v>
      </c>
      <c r="B55" s="48" t="s">
        <v>253</v>
      </c>
      <c r="C55" s="60" t="s">
        <v>254</v>
      </c>
      <c r="D55" s="60" t="s">
        <v>255</v>
      </c>
      <c r="E55" s="60" t="s">
        <v>122</v>
      </c>
      <c r="F55" s="67" t="s">
        <v>256</v>
      </c>
      <c r="G55" s="48" t="s">
        <v>257</v>
      </c>
      <c r="H55" s="60" t="s">
        <v>256</v>
      </c>
      <c r="I55" s="48" t="s">
        <v>16</v>
      </c>
      <c r="J55" s="48" t="s">
        <v>81</v>
      </c>
      <c r="K55" s="61">
        <v>200000</v>
      </c>
      <c r="L55" s="62" t="s">
        <v>124</v>
      </c>
      <c r="M55" s="63" t="s">
        <v>93</v>
      </c>
      <c r="N55" s="63" t="s">
        <v>141</v>
      </c>
      <c r="O55" s="48" t="s">
        <v>85</v>
      </c>
      <c r="P55" s="48"/>
      <c r="Q55" s="48"/>
      <c r="R55" s="61">
        <v>200000</v>
      </c>
      <c r="S55" s="64"/>
      <c r="T55" s="49"/>
      <c r="U55" s="49"/>
      <c r="V55" s="49"/>
      <c r="W55" s="49">
        <f t="shared" si="0"/>
        <v>200000</v>
      </c>
      <c r="X55" s="54">
        <f t="shared" si="0"/>
        <v>0</v>
      </c>
      <c r="Y55" s="54">
        <f t="shared" si="0"/>
        <v>0</v>
      </c>
      <c r="Z55" s="54">
        <f t="shared" si="0"/>
        <v>0</v>
      </c>
      <c r="AA55" s="54">
        <f t="shared" si="0"/>
        <v>0</v>
      </c>
      <c r="AB55" s="55" t="s">
        <v>85</v>
      </c>
      <c r="AC55" s="55" t="s">
        <v>86</v>
      </c>
      <c r="AD55" s="57" t="s">
        <v>86</v>
      </c>
      <c r="AE55" s="9">
        <f t="shared" si="1"/>
        <v>1</v>
      </c>
      <c r="AF55" s="58" t="s">
        <v>258</v>
      </c>
    </row>
    <row r="56" spans="1:33" s="59" customFormat="1" ht="29.25" hidden="1" customHeight="1" x14ac:dyDescent="0.25">
      <c r="A56" s="48" t="s">
        <v>259</v>
      </c>
      <c r="B56" s="48" t="s">
        <v>260</v>
      </c>
      <c r="C56" s="60" t="s">
        <v>261</v>
      </c>
      <c r="D56" s="60" t="s">
        <v>262</v>
      </c>
      <c r="E56" s="60" t="s">
        <v>122</v>
      </c>
      <c r="F56" s="48"/>
      <c r="G56" s="48" t="s">
        <v>257</v>
      </c>
      <c r="H56" s="60" t="s">
        <v>256</v>
      </c>
      <c r="I56" s="48" t="s">
        <v>16</v>
      </c>
      <c r="J56" s="48" t="s">
        <v>81</v>
      </c>
      <c r="K56" s="61">
        <v>2200000</v>
      </c>
      <c r="L56" s="62" t="s">
        <v>139</v>
      </c>
      <c r="M56" s="63" t="s">
        <v>93</v>
      </c>
      <c r="N56" s="63" t="s">
        <v>141</v>
      </c>
      <c r="O56" s="48" t="s">
        <v>85</v>
      </c>
      <c r="P56" s="48"/>
      <c r="Q56" s="48"/>
      <c r="R56" s="61">
        <v>2200000</v>
      </c>
      <c r="S56" s="64"/>
      <c r="T56" s="49"/>
      <c r="U56" s="49"/>
      <c r="V56" s="49"/>
      <c r="W56" s="49">
        <f t="shared" si="0"/>
        <v>2200000</v>
      </c>
      <c r="X56" s="54">
        <f t="shared" si="0"/>
        <v>0</v>
      </c>
      <c r="Y56" s="54">
        <f t="shared" si="0"/>
        <v>0</v>
      </c>
      <c r="Z56" s="54">
        <f t="shared" si="0"/>
        <v>0</v>
      </c>
      <c r="AA56" s="54">
        <f t="shared" si="0"/>
        <v>0</v>
      </c>
      <c r="AB56" s="55" t="s">
        <v>85</v>
      </c>
      <c r="AC56" s="55" t="s">
        <v>86</v>
      </c>
      <c r="AD56" s="57" t="s">
        <v>86</v>
      </c>
      <c r="AE56" s="9">
        <f t="shared" si="1"/>
        <v>1</v>
      </c>
      <c r="AF56" s="58" t="s">
        <v>263</v>
      </c>
    </row>
    <row r="57" spans="1:33" s="59" customFormat="1" ht="15.75" customHeight="1" x14ac:dyDescent="0.25">
      <c r="A57" s="48" t="s">
        <v>264</v>
      </c>
      <c r="B57" s="48" t="s">
        <v>265</v>
      </c>
      <c r="C57" s="60" t="s">
        <v>266</v>
      </c>
      <c r="D57" s="60" t="s">
        <v>267</v>
      </c>
      <c r="E57" s="60" t="s">
        <v>78</v>
      </c>
      <c r="F57" s="48">
        <v>168</v>
      </c>
      <c r="G57" s="48" t="s">
        <v>123</v>
      </c>
      <c r="H57" s="48" t="s">
        <v>268</v>
      </c>
      <c r="I57" s="48" t="s">
        <v>16</v>
      </c>
      <c r="J57" s="48" t="s">
        <v>81</v>
      </c>
      <c r="K57" s="61">
        <v>5000000</v>
      </c>
      <c r="L57" s="68" t="s">
        <v>124</v>
      </c>
      <c r="M57" s="51" t="s">
        <v>269</v>
      </c>
      <c r="N57" s="63" t="s">
        <v>270</v>
      </c>
      <c r="O57" s="48" t="s">
        <v>85</v>
      </c>
      <c r="P57" s="48"/>
      <c r="Q57" s="48"/>
      <c r="R57" s="61">
        <f>K57</f>
        <v>5000000</v>
      </c>
      <c r="S57" s="64"/>
      <c r="T57" s="49"/>
      <c r="U57" s="49"/>
      <c r="V57" s="49"/>
      <c r="W57" s="49" t="str">
        <f t="shared" si="0"/>
        <v>-</v>
      </c>
      <c r="X57" s="54" t="str">
        <f t="shared" si="0"/>
        <v>-</v>
      </c>
      <c r="Y57" s="54" t="str">
        <f t="shared" si="0"/>
        <v>-</v>
      </c>
      <c r="Z57" s="54" t="str">
        <f t="shared" si="0"/>
        <v>-</v>
      </c>
      <c r="AA57" s="54" t="str">
        <f t="shared" si="0"/>
        <v>-</v>
      </c>
      <c r="AB57" s="55" t="s">
        <v>86</v>
      </c>
      <c r="AC57" s="56" t="s">
        <v>271</v>
      </c>
      <c r="AD57" s="57" t="s">
        <v>86</v>
      </c>
      <c r="AE57" s="9">
        <f t="shared" si="1"/>
        <v>2</v>
      </c>
      <c r="AF57" s="58" t="s">
        <v>272</v>
      </c>
    </row>
    <row r="58" spans="1:33" s="59" customFormat="1" ht="29.25" hidden="1" customHeight="1" x14ac:dyDescent="0.25">
      <c r="A58" s="48" t="s">
        <v>273</v>
      </c>
      <c r="B58" s="48" t="s">
        <v>274</v>
      </c>
      <c r="C58" s="60" t="s">
        <v>275</v>
      </c>
      <c r="D58" s="60" t="s">
        <v>276</v>
      </c>
      <c r="E58" s="60" t="s">
        <v>78</v>
      </c>
      <c r="F58" s="48">
        <v>876</v>
      </c>
      <c r="G58" s="48" t="s">
        <v>80</v>
      </c>
      <c r="H58" s="48" t="s">
        <v>44</v>
      </c>
      <c r="I58" s="48" t="s">
        <v>16</v>
      </c>
      <c r="J58" s="48" t="s">
        <v>81</v>
      </c>
      <c r="K58" s="61">
        <v>7376826</v>
      </c>
      <c r="L58" s="62" t="s">
        <v>124</v>
      </c>
      <c r="M58" s="63" t="s">
        <v>269</v>
      </c>
      <c r="N58" s="63" t="s">
        <v>101</v>
      </c>
      <c r="O58" s="46" t="s">
        <v>85</v>
      </c>
      <c r="P58" s="48"/>
      <c r="Q58" s="48"/>
      <c r="R58" s="61">
        <v>3688413</v>
      </c>
      <c r="S58" s="64"/>
      <c r="T58" s="49"/>
      <c r="U58" s="49"/>
      <c r="V58" s="49"/>
      <c r="W58" s="49" t="str">
        <f t="shared" si="0"/>
        <v>-</v>
      </c>
      <c r="X58" s="54" t="str">
        <f t="shared" si="0"/>
        <v>-</v>
      </c>
      <c r="Y58" s="54" t="str">
        <f t="shared" si="0"/>
        <v>-</v>
      </c>
      <c r="Z58" s="54" t="str">
        <f t="shared" si="0"/>
        <v>-</v>
      </c>
      <c r="AA58" s="54" t="str">
        <f t="shared" si="0"/>
        <v>-</v>
      </c>
      <c r="AB58" s="55" t="s">
        <v>86</v>
      </c>
      <c r="AC58" s="55" t="s">
        <v>86</v>
      </c>
      <c r="AD58" s="57" t="s">
        <v>86</v>
      </c>
      <c r="AE58" s="9">
        <f t="shared" si="1"/>
        <v>0</v>
      </c>
      <c r="AF58" s="58" t="s">
        <v>277</v>
      </c>
    </row>
    <row r="59" spans="1:33" s="59" customFormat="1" ht="27" x14ac:dyDescent="0.25">
      <c r="A59" s="48"/>
      <c r="B59" s="60"/>
      <c r="C59" s="60"/>
      <c r="D59" s="60"/>
      <c r="E59" s="69" t="s">
        <v>278</v>
      </c>
      <c r="F59" s="48"/>
      <c r="G59" s="48"/>
      <c r="H59" s="48"/>
      <c r="I59" s="48"/>
      <c r="J59" s="48"/>
      <c r="K59" s="61"/>
      <c r="L59" s="63"/>
      <c r="M59" s="63"/>
      <c r="N59" s="48"/>
      <c r="O59" s="48"/>
      <c r="P59" s="48"/>
      <c r="Q59" s="48"/>
      <c r="R59" s="61"/>
      <c r="S59" s="64"/>
      <c r="T59" s="49"/>
      <c r="U59" s="49"/>
      <c r="V59" s="49"/>
      <c r="W59" s="49">
        <f t="shared" si="0"/>
        <v>0</v>
      </c>
      <c r="X59" s="54">
        <f t="shared" si="0"/>
        <v>0</v>
      </c>
      <c r="Y59" s="54">
        <f t="shared" si="0"/>
        <v>0</v>
      </c>
      <c r="Z59" s="54">
        <f t="shared" si="0"/>
        <v>0</v>
      </c>
      <c r="AA59" s="54">
        <f t="shared" si="0"/>
        <v>0</v>
      </c>
      <c r="AB59" s="55"/>
      <c r="AC59" s="55"/>
      <c r="AD59" s="57"/>
      <c r="AE59" s="9">
        <f t="shared" si="1"/>
        <v>1</v>
      </c>
      <c r="AF59" s="58" t="s">
        <v>257</v>
      </c>
    </row>
    <row r="60" spans="1:33" s="59" customFormat="1" ht="41.25" hidden="1" customHeight="1" x14ac:dyDescent="0.25">
      <c r="A60" s="48">
        <v>38</v>
      </c>
      <c r="B60" s="48" t="s">
        <v>279</v>
      </c>
      <c r="C60" s="60" t="s">
        <v>280</v>
      </c>
      <c r="D60" s="60" t="s">
        <v>281</v>
      </c>
      <c r="E60" s="60" t="s">
        <v>78</v>
      </c>
      <c r="F60" s="48">
        <v>839</v>
      </c>
      <c r="G60" s="48" t="s">
        <v>282</v>
      </c>
      <c r="H60" s="48">
        <v>1</v>
      </c>
      <c r="I60" s="48" t="s">
        <v>16</v>
      </c>
      <c r="J60" s="48" t="s">
        <v>283</v>
      </c>
      <c r="K60" s="62">
        <v>281014</v>
      </c>
      <c r="L60" s="63" t="s">
        <v>112</v>
      </c>
      <c r="M60" s="63" t="s">
        <v>93</v>
      </c>
      <c r="N60" s="48" t="s">
        <v>284</v>
      </c>
      <c r="O60" s="48" t="s">
        <v>285</v>
      </c>
      <c r="P60" s="48"/>
      <c r="Q60" s="48"/>
      <c r="R60" s="61">
        <f>K60</f>
        <v>281014</v>
      </c>
      <c r="S60" s="64"/>
      <c r="T60" s="49"/>
      <c r="U60" s="49"/>
      <c r="V60" s="49"/>
      <c r="W60" s="49" t="str">
        <f t="shared" si="0"/>
        <v>-</v>
      </c>
      <c r="X60" s="54" t="str">
        <f t="shared" si="0"/>
        <v>-</v>
      </c>
      <c r="Y60" s="54" t="str">
        <f t="shared" si="0"/>
        <v>-</v>
      </c>
      <c r="Z60" s="54" t="str">
        <f t="shared" si="0"/>
        <v>-</v>
      </c>
      <c r="AA60" s="54" t="str">
        <f t="shared" si="0"/>
        <v>-</v>
      </c>
      <c r="AB60" s="55" t="s">
        <v>285</v>
      </c>
      <c r="AC60" s="55" t="s">
        <v>285</v>
      </c>
      <c r="AD60" s="57" t="s">
        <v>285</v>
      </c>
      <c r="AE60" s="9">
        <f t="shared" si="1"/>
        <v>0</v>
      </c>
      <c r="AF60" s="58" t="s">
        <v>257</v>
      </c>
    </row>
    <row r="61" spans="1:33" s="59" customFormat="1" ht="38.25" hidden="1" x14ac:dyDescent="0.25">
      <c r="A61" s="48">
        <v>39</v>
      </c>
      <c r="B61" s="48" t="s">
        <v>286</v>
      </c>
      <c r="C61" s="60" t="s">
        <v>287</v>
      </c>
      <c r="D61" s="60" t="s">
        <v>288</v>
      </c>
      <c r="E61" s="60" t="s">
        <v>289</v>
      </c>
      <c r="F61" s="48">
        <v>166</v>
      </c>
      <c r="G61" s="48" t="s">
        <v>290</v>
      </c>
      <c r="H61" s="48">
        <v>3732</v>
      </c>
      <c r="I61" s="48" t="s">
        <v>16</v>
      </c>
      <c r="J61" s="48" t="s">
        <v>283</v>
      </c>
      <c r="K61" s="62">
        <v>381785</v>
      </c>
      <c r="L61" s="63" t="s">
        <v>112</v>
      </c>
      <c r="M61" s="63" t="s">
        <v>93</v>
      </c>
      <c r="N61" s="48" t="s">
        <v>284</v>
      </c>
      <c r="O61" s="48" t="s">
        <v>285</v>
      </c>
      <c r="P61" s="48"/>
      <c r="Q61" s="48"/>
      <c r="R61" s="61">
        <f t="shared" ref="R61:R124" si="2">K61</f>
        <v>381785</v>
      </c>
      <c r="S61" s="64"/>
      <c r="T61" s="49"/>
      <c r="U61" s="49"/>
      <c r="V61" s="49"/>
      <c r="W61" s="49" t="str">
        <f t="shared" si="0"/>
        <v>-</v>
      </c>
      <c r="X61" s="54" t="str">
        <f t="shared" si="0"/>
        <v>-</v>
      </c>
      <c r="Y61" s="54" t="str">
        <f t="shared" si="0"/>
        <v>-</v>
      </c>
      <c r="Z61" s="54" t="str">
        <f t="shared" si="0"/>
        <v>-</v>
      </c>
      <c r="AA61" s="54" t="str">
        <f t="shared" si="0"/>
        <v>-</v>
      </c>
      <c r="AB61" s="55" t="s">
        <v>285</v>
      </c>
      <c r="AC61" s="55" t="s">
        <v>285</v>
      </c>
      <c r="AD61" s="57" t="s">
        <v>285</v>
      </c>
      <c r="AE61" s="9">
        <f t="shared" si="1"/>
        <v>0</v>
      </c>
      <c r="AF61" s="58" t="s">
        <v>257</v>
      </c>
    </row>
    <row r="62" spans="1:33" ht="45" hidden="1" collapsed="1" x14ac:dyDescent="0.25">
      <c r="A62" s="70">
        <v>40</v>
      </c>
      <c r="B62" s="71" t="s">
        <v>286</v>
      </c>
      <c r="C62" s="71" t="s">
        <v>291</v>
      </c>
      <c r="D62" s="72" t="s">
        <v>292</v>
      </c>
      <c r="E62" s="71" t="s">
        <v>293</v>
      </c>
      <c r="F62" s="73" t="s">
        <v>294</v>
      </c>
      <c r="G62" s="70" t="s">
        <v>295</v>
      </c>
      <c r="H62" s="70">
        <v>2000</v>
      </c>
      <c r="I62" s="70" t="s">
        <v>16</v>
      </c>
      <c r="J62" s="70" t="s">
        <v>283</v>
      </c>
      <c r="K62" s="74">
        <v>2168000</v>
      </c>
      <c r="L62" s="73" t="s">
        <v>150</v>
      </c>
      <c r="M62" s="70" t="s">
        <v>93</v>
      </c>
      <c r="N62" s="75" t="s">
        <v>284</v>
      </c>
      <c r="O62" s="75" t="s">
        <v>285</v>
      </c>
      <c r="P62" s="76"/>
      <c r="Q62" s="76"/>
      <c r="R62" s="77">
        <v>2168000</v>
      </c>
      <c r="S62" s="54"/>
      <c r="T62" s="78"/>
      <c r="U62" s="78"/>
      <c r="V62" s="79"/>
      <c r="W62" s="77" t="s">
        <v>296</v>
      </c>
      <c r="X62" s="54" t="s">
        <v>296</v>
      </c>
      <c r="Y62" s="54" t="s">
        <v>296</v>
      </c>
      <c r="Z62" s="54" t="s">
        <v>296</v>
      </c>
      <c r="AA62" s="54" t="s">
        <v>296</v>
      </c>
      <c r="AB62" s="70" t="s">
        <v>285</v>
      </c>
      <c r="AC62" s="70" t="s">
        <v>285</v>
      </c>
      <c r="AD62" s="80" t="s">
        <v>285</v>
      </c>
      <c r="AE62" s="9">
        <v>0</v>
      </c>
      <c r="AG62" s="81"/>
    </row>
    <row r="63" spans="1:33" s="59" customFormat="1" ht="27.75" hidden="1" customHeight="1" x14ac:dyDescent="0.25">
      <c r="A63" s="48">
        <v>41</v>
      </c>
      <c r="B63" s="48" t="s">
        <v>297</v>
      </c>
      <c r="C63" s="60" t="s">
        <v>298</v>
      </c>
      <c r="D63" s="60" t="s">
        <v>299</v>
      </c>
      <c r="E63" s="60" t="s">
        <v>300</v>
      </c>
      <c r="F63" s="48" t="s">
        <v>301</v>
      </c>
      <c r="G63" s="48" t="s">
        <v>290</v>
      </c>
      <c r="H63" s="48">
        <v>0.89</v>
      </c>
      <c r="I63" s="48" t="s">
        <v>16</v>
      </c>
      <c r="J63" s="48" t="s">
        <v>283</v>
      </c>
      <c r="K63" s="62">
        <v>7170124.7999999998</v>
      </c>
      <c r="L63" s="63" t="s">
        <v>112</v>
      </c>
      <c r="M63" s="63" t="s">
        <v>93</v>
      </c>
      <c r="N63" s="46" t="s">
        <v>302</v>
      </c>
      <c r="O63" s="48" t="s">
        <v>303</v>
      </c>
      <c r="P63" s="48"/>
      <c r="Q63" s="48"/>
      <c r="R63" s="61">
        <f t="shared" si="2"/>
        <v>7170124.7999999998</v>
      </c>
      <c r="S63" s="64"/>
      <c r="T63" s="49"/>
      <c r="U63" s="49"/>
      <c r="V63" s="49"/>
      <c r="W63" s="49" t="str">
        <f t="shared" si="0"/>
        <v>-</v>
      </c>
      <c r="X63" s="54" t="str">
        <f t="shared" si="0"/>
        <v>-</v>
      </c>
      <c r="Y63" s="54" t="str">
        <f t="shared" si="0"/>
        <v>-</v>
      </c>
      <c r="Z63" s="54" t="str">
        <f t="shared" si="0"/>
        <v>-</v>
      </c>
      <c r="AA63" s="54" t="str">
        <f t="shared" si="0"/>
        <v>-</v>
      </c>
      <c r="AB63" s="55" t="s">
        <v>285</v>
      </c>
      <c r="AC63" s="55" t="s">
        <v>285</v>
      </c>
      <c r="AD63" s="57" t="s">
        <v>285</v>
      </c>
      <c r="AE63" s="9">
        <f t="shared" si="1"/>
        <v>0</v>
      </c>
      <c r="AF63" s="58" t="s">
        <v>257</v>
      </c>
    </row>
    <row r="64" spans="1:33" s="59" customFormat="1" ht="28.5" hidden="1" customHeight="1" x14ac:dyDescent="0.25">
      <c r="A64" s="48">
        <v>42</v>
      </c>
      <c r="B64" s="65" t="s">
        <v>304</v>
      </c>
      <c r="C64" s="82" t="s">
        <v>305</v>
      </c>
      <c r="D64" s="82" t="s">
        <v>306</v>
      </c>
      <c r="E64" s="82" t="s">
        <v>307</v>
      </c>
      <c r="F64" s="65">
        <v>166</v>
      </c>
      <c r="G64" s="65" t="s">
        <v>290</v>
      </c>
      <c r="H64" s="65">
        <v>1767</v>
      </c>
      <c r="I64" s="65" t="s">
        <v>16</v>
      </c>
      <c r="J64" s="65" t="s">
        <v>283</v>
      </c>
      <c r="K64" s="83">
        <v>752725.23</v>
      </c>
      <c r="L64" s="84" t="s">
        <v>112</v>
      </c>
      <c r="M64" s="84" t="s">
        <v>93</v>
      </c>
      <c r="N64" s="65" t="s">
        <v>302</v>
      </c>
      <c r="O64" s="65" t="s">
        <v>303</v>
      </c>
      <c r="P64" s="65"/>
      <c r="Q64" s="65"/>
      <c r="R64" s="61">
        <f t="shared" si="2"/>
        <v>752725.23</v>
      </c>
      <c r="S64" s="64"/>
      <c r="T64" s="49"/>
      <c r="U64" s="49"/>
      <c r="V64" s="49"/>
      <c r="W64" s="49" t="str">
        <f t="shared" si="0"/>
        <v>-</v>
      </c>
      <c r="X64" s="54" t="str">
        <f t="shared" si="0"/>
        <v>-</v>
      </c>
      <c r="Y64" s="54" t="str">
        <f t="shared" si="0"/>
        <v>-</v>
      </c>
      <c r="Z64" s="54" t="str">
        <f t="shared" si="0"/>
        <v>-</v>
      </c>
      <c r="AA64" s="54" t="str">
        <f t="shared" si="0"/>
        <v>-</v>
      </c>
      <c r="AB64" s="55" t="s">
        <v>285</v>
      </c>
      <c r="AC64" s="55" t="s">
        <v>285</v>
      </c>
      <c r="AD64" s="57" t="s">
        <v>285</v>
      </c>
      <c r="AE64" s="9">
        <f t="shared" si="1"/>
        <v>0</v>
      </c>
      <c r="AF64" s="58" t="s">
        <v>257</v>
      </c>
    </row>
    <row r="65" spans="1:141" s="59" customFormat="1" ht="27.75" hidden="1" customHeight="1" x14ac:dyDescent="0.25">
      <c r="A65" s="48">
        <v>43</v>
      </c>
      <c r="B65" s="48" t="s">
        <v>308</v>
      </c>
      <c r="C65" s="60" t="s">
        <v>309</v>
      </c>
      <c r="D65" s="60" t="s">
        <v>310</v>
      </c>
      <c r="E65" s="60" t="s">
        <v>311</v>
      </c>
      <c r="F65" s="48">
        <v>796</v>
      </c>
      <c r="G65" s="48" t="s">
        <v>312</v>
      </c>
      <c r="H65" s="48">
        <v>14</v>
      </c>
      <c r="I65" s="48" t="s">
        <v>16</v>
      </c>
      <c r="J65" s="48" t="s">
        <v>283</v>
      </c>
      <c r="K65" s="62">
        <v>110535</v>
      </c>
      <c r="L65" s="63" t="s">
        <v>112</v>
      </c>
      <c r="M65" s="63" t="s">
        <v>93</v>
      </c>
      <c r="N65" s="48" t="s">
        <v>284</v>
      </c>
      <c r="O65" s="48" t="s">
        <v>285</v>
      </c>
      <c r="P65" s="48"/>
      <c r="Q65" s="48"/>
      <c r="R65" s="61">
        <f t="shared" si="2"/>
        <v>110535</v>
      </c>
      <c r="S65" s="64"/>
      <c r="T65" s="49"/>
      <c r="U65" s="49"/>
      <c r="V65" s="49"/>
      <c r="W65" s="49" t="str">
        <f t="shared" si="0"/>
        <v>-</v>
      </c>
      <c r="X65" s="54" t="str">
        <f t="shared" si="0"/>
        <v>-</v>
      </c>
      <c r="Y65" s="54" t="str">
        <f t="shared" si="0"/>
        <v>-</v>
      </c>
      <c r="Z65" s="54" t="str">
        <f t="shared" si="0"/>
        <v>-</v>
      </c>
      <c r="AA65" s="54" t="str">
        <f t="shared" si="0"/>
        <v>-</v>
      </c>
      <c r="AB65" s="55" t="s">
        <v>285</v>
      </c>
      <c r="AC65" s="55" t="s">
        <v>285</v>
      </c>
      <c r="AD65" s="57" t="s">
        <v>285</v>
      </c>
      <c r="AE65" s="9">
        <f t="shared" si="1"/>
        <v>0</v>
      </c>
      <c r="AF65" s="58" t="s">
        <v>257</v>
      </c>
    </row>
    <row r="66" spans="1:141" s="59" customFormat="1" ht="38.25" hidden="1" x14ac:dyDescent="0.25">
      <c r="A66" s="48">
        <v>44</v>
      </c>
      <c r="B66" s="48" t="s">
        <v>313</v>
      </c>
      <c r="C66" s="60" t="s">
        <v>314</v>
      </c>
      <c r="D66" s="60" t="s">
        <v>315</v>
      </c>
      <c r="E66" s="60" t="s">
        <v>311</v>
      </c>
      <c r="F66" s="48">
        <v>796</v>
      </c>
      <c r="G66" s="48" t="s">
        <v>312</v>
      </c>
      <c r="H66" s="48">
        <v>100</v>
      </c>
      <c r="I66" s="48" t="s">
        <v>16</v>
      </c>
      <c r="J66" s="48" t="s">
        <v>283</v>
      </c>
      <c r="K66" s="62">
        <v>190000</v>
      </c>
      <c r="L66" s="63" t="s">
        <v>112</v>
      </c>
      <c r="M66" s="63" t="s">
        <v>93</v>
      </c>
      <c r="N66" s="48" t="s">
        <v>284</v>
      </c>
      <c r="O66" s="48" t="s">
        <v>285</v>
      </c>
      <c r="P66" s="48"/>
      <c r="Q66" s="48"/>
      <c r="R66" s="61">
        <f t="shared" si="2"/>
        <v>190000</v>
      </c>
      <c r="S66" s="64" t="s">
        <v>296</v>
      </c>
      <c r="T66" s="49" t="s">
        <v>296</v>
      </c>
      <c r="U66" s="49" t="s">
        <v>296</v>
      </c>
      <c r="V66" s="49"/>
      <c r="W66" s="49" t="str">
        <f t="shared" si="0"/>
        <v>-</v>
      </c>
      <c r="X66" s="54" t="str">
        <f t="shared" si="0"/>
        <v>-</v>
      </c>
      <c r="Y66" s="54" t="str">
        <f t="shared" si="0"/>
        <v>-</v>
      </c>
      <c r="Z66" s="54" t="str">
        <f t="shared" si="0"/>
        <v>-</v>
      </c>
      <c r="AA66" s="54" t="str">
        <f t="shared" si="0"/>
        <v>-</v>
      </c>
      <c r="AB66" s="55" t="s">
        <v>285</v>
      </c>
      <c r="AC66" s="55" t="s">
        <v>285</v>
      </c>
      <c r="AD66" s="57" t="s">
        <v>285</v>
      </c>
      <c r="AE66" s="9">
        <f t="shared" si="1"/>
        <v>0</v>
      </c>
      <c r="AF66" s="58" t="s">
        <v>257</v>
      </c>
    </row>
    <row r="67" spans="1:141" s="59" customFormat="1" ht="29.25" hidden="1" customHeight="1" x14ac:dyDescent="0.25">
      <c r="A67" s="48">
        <v>45</v>
      </c>
      <c r="B67" s="48" t="s">
        <v>316</v>
      </c>
      <c r="C67" s="60" t="s">
        <v>317</v>
      </c>
      <c r="D67" s="60" t="s">
        <v>318</v>
      </c>
      <c r="E67" s="60" t="s">
        <v>122</v>
      </c>
      <c r="F67" s="48">
        <v>839</v>
      </c>
      <c r="G67" s="48" t="s">
        <v>282</v>
      </c>
      <c r="H67" s="48">
        <v>1</v>
      </c>
      <c r="I67" s="48" t="s">
        <v>16</v>
      </c>
      <c r="J67" s="48" t="s">
        <v>283</v>
      </c>
      <c r="K67" s="62">
        <v>1120504</v>
      </c>
      <c r="L67" s="63" t="s">
        <v>112</v>
      </c>
      <c r="M67" s="63" t="s">
        <v>93</v>
      </c>
      <c r="N67" s="48" t="s">
        <v>319</v>
      </c>
      <c r="O67" s="48" t="s">
        <v>303</v>
      </c>
      <c r="P67" s="48"/>
      <c r="Q67" s="48"/>
      <c r="R67" s="61">
        <f t="shared" si="2"/>
        <v>1120504</v>
      </c>
      <c r="S67" s="64"/>
      <c r="T67" s="49"/>
      <c r="U67" s="49"/>
      <c r="V67" s="49"/>
      <c r="W67" s="49">
        <f t="shared" si="0"/>
        <v>1120504</v>
      </c>
      <c r="X67" s="54">
        <f t="shared" si="0"/>
        <v>0</v>
      </c>
      <c r="Y67" s="54">
        <f t="shared" si="0"/>
        <v>0</v>
      </c>
      <c r="Z67" s="54">
        <f t="shared" si="0"/>
        <v>0</v>
      </c>
      <c r="AA67" s="54">
        <f t="shared" si="0"/>
        <v>0</v>
      </c>
      <c r="AB67" s="55" t="s">
        <v>303</v>
      </c>
      <c r="AC67" s="55" t="s">
        <v>285</v>
      </c>
      <c r="AD67" s="57" t="s">
        <v>285</v>
      </c>
      <c r="AE67" s="9">
        <f t="shared" si="1"/>
        <v>1</v>
      </c>
      <c r="AF67" s="58" t="s">
        <v>257</v>
      </c>
    </row>
    <row r="68" spans="1:141" s="59" customFormat="1" ht="41.25" customHeight="1" x14ac:dyDescent="0.25">
      <c r="A68" s="48">
        <v>46</v>
      </c>
      <c r="B68" s="48" t="s">
        <v>320</v>
      </c>
      <c r="C68" s="60" t="s">
        <v>321</v>
      </c>
      <c r="D68" s="60" t="s">
        <v>322</v>
      </c>
      <c r="E68" s="60" t="s">
        <v>155</v>
      </c>
      <c r="F68" s="48" t="s">
        <v>79</v>
      </c>
      <c r="G68" s="48" t="s">
        <v>323</v>
      </c>
      <c r="H68" s="48">
        <v>1</v>
      </c>
      <c r="I68" s="48" t="s">
        <v>16</v>
      </c>
      <c r="J68" s="48" t="s">
        <v>283</v>
      </c>
      <c r="K68" s="62">
        <v>488226.34</v>
      </c>
      <c r="L68" s="63" t="s">
        <v>112</v>
      </c>
      <c r="M68" s="63" t="s">
        <v>93</v>
      </c>
      <c r="N68" s="48" t="s">
        <v>284</v>
      </c>
      <c r="O68" s="48" t="s">
        <v>285</v>
      </c>
      <c r="P68" s="48"/>
      <c r="Q68" s="48"/>
      <c r="R68" s="61">
        <f t="shared" si="2"/>
        <v>488226.34</v>
      </c>
      <c r="S68" s="64"/>
      <c r="T68" s="49"/>
      <c r="U68" s="49"/>
      <c r="V68" s="49"/>
      <c r="W68" s="49" t="str">
        <f t="shared" si="0"/>
        <v>-</v>
      </c>
      <c r="X68" s="54" t="str">
        <f t="shared" si="0"/>
        <v>-</v>
      </c>
      <c r="Y68" s="54" t="str">
        <f t="shared" si="0"/>
        <v>-</v>
      </c>
      <c r="Z68" s="54" t="str">
        <f t="shared" si="0"/>
        <v>-</v>
      </c>
      <c r="AA68" s="54" t="str">
        <f t="shared" si="0"/>
        <v>-</v>
      </c>
      <c r="AB68" s="55" t="s">
        <v>285</v>
      </c>
      <c r="AC68" s="55" t="s">
        <v>167</v>
      </c>
      <c r="AD68" s="57" t="s">
        <v>285</v>
      </c>
      <c r="AE68" s="9">
        <f t="shared" si="1"/>
        <v>2</v>
      </c>
      <c r="AF68" s="58" t="s">
        <v>257</v>
      </c>
    </row>
    <row r="69" spans="1:141" s="59" customFormat="1" ht="30.75" customHeight="1" x14ac:dyDescent="0.25">
      <c r="A69" s="48">
        <v>47</v>
      </c>
      <c r="B69" s="65" t="s">
        <v>320</v>
      </c>
      <c r="C69" s="82" t="s">
        <v>321</v>
      </c>
      <c r="D69" s="82" t="s">
        <v>324</v>
      </c>
      <c r="E69" s="82" t="s">
        <v>155</v>
      </c>
      <c r="F69" s="65" t="s">
        <v>79</v>
      </c>
      <c r="G69" s="65" t="s">
        <v>323</v>
      </c>
      <c r="H69" s="65">
        <v>1</v>
      </c>
      <c r="I69" s="65" t="s">
        <v>16</v>
      </c>
      <c r="J69" s="65" t="s">
        <v>283</v>
      </c>
      <c r="K69" s="83">
        <v>94592777.840000004</v>
      </c>
      <c r="L69" s="84" t="s">
        <v>112</v>
      </c>
      <c r="M69" s="84" t="s">
        <v>93</v>
      </c>
      <c r="N69" s="46" t="s">
        <v>284</v>
      </c>
      <c r="O69" s="65" t="s">
        <v>285</v>
      </c>
      <c r="P69" s="65"/>
      <c r="Q69" s="65"/>
      <c r="R69" s="61">
        <f t="shared" si="2"/>
        <v>94592777.840000004</v>
      </c>
      <c r="S69" s="85"/>
      <c r="T69" s="49"/>
      <c r="U69" s="49"/>
      <c r="V69" s="49"/>
      <c r="W69" s="49" t="str">
        <f t="shared" si="0"/>
        <v>-</v>
      </c>
      <c r="X69" s="54" t="str">
        <f t="shared" si="0"/>
        <v>-</v>
      </c>
      <c r="Y69" s="54" t="str">
        <f t="shared" si="0"/>
        <v>-</v>
      </c>
      <c r="Z69" s="54" t="str">
        <f t="shared" si="0"/>
        <v>-</v>
      </c>
      <c r="AA69" s="54" t="str">
        <f t="shared" si="0"/>
        <v>-</v>
      </c>
      <c r="AB69" s="55" t="s">
        <v>285</v>
      </c>
      <c r="AC69" s="55" t="s">
        <v>167</v>
      </c>
      <c r="AD69" s="57" t="s">
        <v>285</v>
      </c>
      <c r="AE69" s="9">
        <f t="shared" si="1"/>
        <v>2</v>
      </c>
      <c r="AF69" s="58" t="s">
        <v>257</v>
      </c>
    </row>
    <row r="70" spans="1:141" s="59" customFormat="1" ht="42" customHeight="1" x14ac:dyDescent="0.25">
      <c r="A70" s="48">
        <v>48</v>
      </c>
      <c r="B70" s="48" t="s">
        <v>320</v>
      </c>
      <c r="C70" s="60" t="s">
        <v>321</v>
      </c>
      <c r="D70" s="60" t="s">
        <v>325</v>
      </c>
      <c r="E70" s="60" t="s">
        <v>155</v>
      </c>
      <c r="F70" s="48" t="s">
        <v>79</v>
      </c>
      <c r="G70" s="48" t="s">
        <v>323</v>
      </c>
      <c r="H70" s="48">
        <v>1</v>
      </c>
      <c r="I70" s="48" t="s">
        <v>16</v>
      </c>
      <c r="J70" s="48" t="s">
        <v>283</v>
      </c>
      <c r="K70" s="62">
        <v>1167248.1599999999</v>
      </c>
      <c r="L70" s="63" t="s">
        <v>112</v>
      </c>
      <c r="M70" s="63" t="s">
        <v>93</v>
      </c>
      <c r="N70" s="48" t="s">
        <v>284</v>
      </c>
      <c r="O70" s="48" t="s">
        <v>285</v>
      </c>
      <c r="P70" s="48"/>
      <c r="Q70" s="48"/>
      <c r="R70" s="61">
        <f t="shared" si="2"/>
        <v>1167248.1599999999</v>
      </c>
      <c r="S70" s="64"/>
      <c r="T70" s="49"/>
      <c r="U70" s="49"/>
      <c r="V70" s="49"/>
      <c r="W70" s="49" t="str">
        <f t="shared" si="0"/>
        <v>-</v>
      </c>
      <c r="X70" s="54" t="str">
        <f t="shared" si="0"/>
        <v>-</v>
      </c>
      <c r="Y70" s="54" t="str">
        <f t="shared" si="0"/>
        <v>-</v>
      </c>
      <c r="Z70" s="54" t="str">
        <f t="shared" si="0"/>
        <v>-</v>
      </c>
      <c r="AA70" s="54" t="str">
        <f t="shared" si="0"/>
        <v>-</v>
      </c>
      <c r="AB70" s="55" t="s">
        <v>285</v>
      </c>
      <c r="AC70" s="55" t="s">
        <v>167</v>
      </c>
      <c r="AD70" s="57" t="s">
        <v>285</v>
      </c>
      <c r="AE70" s="9">
        <f t="shared" si="1"/>
        <v>2</v>
      </c>
      <c r="AF70" s="58" t="s">
        <v>257</v>
      </c>
    </row>
    <row r="71" spans="1:141" s="59" customFormat="1" ht="78" customHeight="1" x14ac:dyDescent="0.25">
      <c r="A71" s="48">
        <v>49</v>
      </c>
      <c r="B71" s="48" t="s">
        <v>326</v>
      </c>
      <c r="C71" s="60" t="s">
        <v>327</v>
      </c>
      <c r="D71" s="60" t="s">
        <v>328</v>
      </c>
      <c r="E71" s="60" t="s">
        <v>329</v>
      </c>
      <c r="F71" s="48" t="s">
        <v>79</v>
      </c>
      <c r="G71" s="48" t="s">
        <v>323</v>
      </c>
      <c r="H71" s="48">
        <v>1</v>
      </c>
      <c r="I71" s="48" t="s">
        <v>16</v>
      </c>
      <c r="J71" s="48" t="s">
        <v>283</v>
      </c>
      <c r="K71" s="62">
        <v>15051554.77</v>
      </c>
      <c r="L71" s="63" t="s">
        <v>112</v>
      </c>
      <c r="M71" s="63" t="s">
        <v>93</v>
      </c>
      <c r="N71" s="48" t="s">
        <v>284</v>
      </c>
      <c r="O71" s="48" t="s">
        <v>285</v>
      </c>
      <c r="P71" s="48"/>
      <c r="Q71" s="48"/>
      <c r="R71" s="61">
        <f t="shared" si="2"/>
        <v>15051554.77</v>
      </c>
      <c r="S71" s="64"/>
      <c r="T71" s="49"/>
      <c r="U71" s="49"/>
      <c r="V71" s="49"/>
      <c r="W71" s="49" t="str">
        <f t="shared" si="0"/>
        <v>-</v>
      </c>
      <c r="X71" s="54" t="str">
        <f t="shared" si="0"/>
        <v>-</v>
      </c>
      <c r="Y71" s="54" t="str">
        <f t="shared" si="0"/>
        <v>-</v>
      </c>
      <c r="Z71" s="54" t="str">
        <f t="shared" si="0"/>
        <v>-</v>
      </c>
      <c r="AA71" s="54" t="str">
        <f t="shared" si="0"/>
        <v>-</v>
      </c>
      <c r="AB71" s="55" t="s">
        <v>285</v>
      </c>
      <c r="AC71" s="55" t="s">
        <v>167</v>
      </c>
      <c r="AD71" s="57" t="s">
        <v>285</v>
      </c>
      <c r="AE71" s="9">
        <f t="shared" si="1"/>
        <v>2</v>
      </c>
      <c r="AF71" s="58" t="s">
        <v>257</v>
      </c>
    </row>
    <row r="72" spans="1:141" s="59" customFormat="1" ht="41.25" customHeight="1" x14ac:dyDescent="0.25">
      <c r="A72" s="48">
        <v>50</v>
      </c>
      <c r="B72" s="84" t="s">
        <v>326</v>
      </c>
      <c r="C72" s="82" t="s">
        <v>330</v>
      </c>
      <c r="D72" s="82" t="s">
        <v>331</v>
      </c>
      <c r="E72" s="82" t="s">
        <v>329</v>
      </c>
      <c r="F72" s="65" t="s">
        <v>79</v>
      </c>
      <c r="G72" s="65" t="s">
        <v>323</v>
      </c>
      <c r="H72" s="65">
        <v>1</v>
      </c>
      <c r="I72" s="65" t="s">
        <v>16</v>
      </c>
      <c r="J72" s="65" t="s">
        <v>283</v>
      </c>
      <c r="K72" s="83">
        <v>1342175.7</v>
      </c>
      <c r="L72" s="84" t="s">
        <v>112</v>
      </c>
      <c r="M72" s="84" t="s">
        <v>93</v>
      </c>
      <c r="N72" s="65" t="s">
        <v>284</v>
      </c>
      <c r="O72" s="65" t="s">
        <v>285</v>
      </c>
      <c r="P72" s="65"/>
      <c r="Q72" s="65"/>
      <c r="R72" s="61">
        <f t="shared" si="2"/>
        <v>1342175.7</v>
      </c>
      <c r="S72" s="64"/>
      <c r="T72" s="49"/>
      <c r="U72" s="49"/>
      <c r="V72" s="49"/>
      <c r="W72" s="49" t="str">
        <f t="shared" si="0"/>
        <v>-</v>
      </c>
      <c r="X72" s="54" t="str">
        <f t="shared" si="0"/>
        <v>-</v>
      </c>
      <c r="Y72" s="54" t="str">
        <f t="shared" si="0"/>
        <v>-</v>
      </c>
      <c r="Z72" s="54" t="str">
        <f t="shared" si="0"/>
        <v>-</v>
      </c>
      <c r="AA72" s="54" t="str">
        <f t="shared" si="0"/>
        <v>-</v>
      </c>
      <c r="AB72" s="55" t="s">
        <v>285</v>
      </c>
      <c r="AC72" s="55" t="s">
        <v>167</v>
      </c>
      <c r="AD72" s="57" t="s">
        <v>285</v>
      </c>
      <c r="AE72" s="9">
        <f t="shared" si="1"/>
        <v>2</v>
      </c>
      <c r="AF72" s="58" t="s">
        <v>257</v>
      </c>
    </row>
    <row r="73" spans="1:141" ht="119.25" customHeight="1" x14ac:dyDescent="0.25">
      <c r="A73" s="86">
        <v>51</v>
      </c>
      <c r="B73" s="87" t="s">
        <v>326</v>
      </c>
      <c r="C73" s="87" t="s">
        <v>330</v>
      </c>
      <c r="D73" s="88" t="s">
        <v>332</v>
      </c>
      <c r="E73" s="87" t="s">
        <v>329</v>
      </c>
      <c r="F73" s="89" t="s">
        <v>79</v>
      </c>
      <c r="G73" s="86" t="s">
        <v>323</v>
      </c>
      <c r="H73" s="86">
        <v>1</v>
      </c>
      <c r="I73" s="70" t="s">
        <v>16</v>
      </c>
      <c r="J73" s="70" t="s">
        <v>283</v>
      </c>
      <c r="K73" s="90">
        <v>31245006.789999999</v>
      </c>
      <c r="L73" s="73" t="s">
        <v>150</v>
      </c>
      <c r="M73" s="89" t="s">
        <v>93</v>
      </c>
      <c r="N73" s="75" t="s">
        <v>284</v>
      </c>
      <c r="O73" s="86" t="s">
        <v>285</v>
      </c>
      <c r="P73" s="48"/>
      <c r="Q73" s="48"/>
      <c r="R73" s="91">
        <v>31245006.789999999</v>
      </c>
      <c r="S73" s="64"/>
      <c r="T73" s="61"/>
      <c r="U73" s="61"/>
      <c r="V73" s="61"/>
      <c r="W73" s="61" t="s">
        <v>296</v>
      </c>
      <c r="X73" s="92" t="s">
        <v>296</v>
      </c>
      <c r="Y73" s="92" t="s">
        <v>296</v>
      </c>
      <c r="Z73" s="92" t="s">
        <v>296</v>
      </c>
      <c r="AA73" s="92" t="s">
        <v>296</v>
      </c>
      <c r="AB73" s="93" t="s">
        <v>285</v>
      </c>
      <c r="AC73" s="94" t="s">
        <v>167</v>
      </c>
      <c r="AD73" s="95" t="s">
        <v>285</v>
      </c>
      <c r="AE73" s="9">
        <v>2</v>
      </c>
      <c r="AF73" s="58" t="s">
        <v>257</v>
      </c>
    </row>
    <row r="74" spans="1:141" s="59" customFormat="1" ht="32.25" customHeight="1" x14ac:dyDescent="0.25">
      <c r="A74" s="48">
        <v>52</v>
      </c>
      <c r="B74" s="48" t="s">
        <v>210</v>
      </c>
      <c r="C74" s="60" t="s">
        <v>211</v>
      </c>
      <c r="D74" s="60" t="s">
        <v>212</v>
      </c>
      <c r="E74" s="60" t="s">
        <v>155</v>
      </c>
      <c r="F74" s="48" t="s">
        <v>79</v>
      </c>
      <c r="G74" s="48" t="s">
        <v>323</v>
      </c>
      <c r="H74" s="48">
        <v>1</v>
      </c>
      <c r="I74" s="48" t="s">
        <v>16</v>
      </c>
      <c r="J74" s="48" t="s">
        <v>283</v>
      </c>
      <c r="K74" s="62">
        <v>180071.3</v>
      </c>
      <c r="L74" s="63" t="s">
        <v>112</v>
      </c>
      <c r="M74" s="63" t="s">
        <v>93</v>
      </c>
      <c r="N74" s="48" t="s">
        <v>284</v>
      </c>
      <c r="O74" s="48" t="s">
        <v>285</v>
      </c>
      <c r="P74" s="48"/>
      <c r="Q74" s="48"/>
      <c r="R74" s="61">
        <f t="shared" si="2"/>
        <v>180071.3</v>
      </c>
      <c r="S74" s="64"/>
      <c r="T74" s="49"/>
      <c r="U74" s="49"/>
      <c r="V74" s="49"/>
      <c r="W74" s="49" t="str">
        <f t="shared" ref="W74:AA124" si="3">IF($AB74="нет","-",R74)</f>
        <v>-</v>
      </c>
      <c r="X74" s="54" t="str">
        <f t="shared" si="3"/>
        <v>-</v>
      </c>
      <c r="Y74" s="54" t="str">
        <f t="shared" si="3"/>
        <v>-</v>
      </c>
      <c r="Z74" s="54" t="str">
        <f t="shared" si="3"/>
        <v>-</v>
      </c>
      <c r="AA74" s="54" t="str">
        <f t="shared" si="3"/>
        <v>-</v>
      </c>
      <c r="AB74" s="55" t="s">
        <v>285</v>
      </c>
      <c r="AC74" s="55" t="s">
        <v>214</v>
      </c>
      <c r="AD74" s="57" t="s">
        <v>285</v>
      </c>
      <c r="AE74" s="9">
        <f t="shared" si="1"/>
        <v>2</v>
      </c>
      <c r="AF74" s="58" t="s">
        <v>257</v>
      </c>
    </row>
    <row r="75" spans="1:141" s="59" customFormat="1" ht="44.25" customHeight="1" x14ac:dyDescent="0.25">
      <c r="A75" s="48">
        <v>53</v>
      </c>
      <c r="B75" s="48" t="s">
        <v>210</v>
      </c>
      <c r="C75" s="60" t="s">
        <v>211</v>
      </c>
      <c r="D75" s="60" t="s">
        <v>333</v>
      </c>
      <c r="E75" s="60" t="s">
        <v>78</v>
      </c>
      <c r="F75" s="48" t="s">
        <v>79</v>
      </c>
      <c r="G75" s="48" t="s">
        <v>323</v>
      </c>
      <c r="H75" s="48">
        <v>1</v>
      </c>
      <c r="I75" s="48" t="s">
        <v>16</v>
      </c>
      <c r="J75" s="48" t="s">
        <v>283</v>
      </c>
      <c r="K75" s="62">
        <v>275184</v>
      </c>
      <c r="L75" s="63" t="s">
        <v>112</v>
      </c>
      <c r="M75" s="63" t="s">
        <v>93</v>
      </c>
      <c r="N75" s="46" t="s">
        <v>284</v>
      </c>
      <c r="O75" s="48" t="s">
        <v>285</v>
      </c>
      <c r="P75" s="48"/>
      <c r="Q75" s="48"/>
      <c r="R75" s="61">
        <f t="shared" si="2"/>
        <v>275184</v>
      </c>
      <c r="S75" s="64"/>
      <c r="T75" s="49"/>
      <c r="U75" s="49"/>
      <c r="V75" s="49"/>
      <c r="W75" s="49" t="str">
        <f t="shared" si="3"/>
        <v>-</v>
      </c>
      <c r="X75" s="54" t="str">
        <f t="shared" si="3"/>
        <v>-</v>
      </c>
      <c r="Y75" s="54" t="str">
        <f t="shared" si="3"/>
        <v>-</v>
      </c>
      <c r="Z75" s="54" t="str">
        <f t="shared" si="3"/>
        <v>-</v>
      </c>
      <c r="AA75" s="54" t="str">
        <f t="shared" si="3"/>
        <v>-</v>
      </c>
      <c r="AB75" s="55" t="s">
        <v>285</v>
      </c>
      <c r="AC75" s="55" t="s">
        <v>214</v>
      </c>
      <c r="AD75" s="57" t="s">
        <v>285</v>
      </c>
      <c r="AE75" s="9">
        <f t="shared" si="1"/>
        <v>2</v>
      </c>
      <c r="AF75" s="58" t="s">
        <v>257</v>
      </c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</row>
    <row r="76" spans="1:141" ht="114.75" hidden="1" x14ac:dyDescent="0.25">
      <c r="A76" s="48">
        <v>54</v>
      </c>
      <c r="B76" s="48" t="s">
        <v>334</v>
      </c>
      <c r="C76" s="60" t="s">
        <v>335</v>
      </c>
      <c r="D76" s="60" t="s">
        <v>336</v>
      </c>
      <c r="E76" s="60" t="s">
        <v>311</v>
      </c>
      <c r="F76" s="48">
        <v>876</v>
      </c>
      <c r="G76" s="48" t="s">
        <v>323</v>
      </c>
      <c r="H76" s="48">
        <v>1</v>
      </c>
      <c r="I76" s="48" t="s">
        <v>16</v>
      </c>
      <c r="J76" s="48" t="s">
        <v>283</v>
      </c>
      <c r="K76" s="62">
        <v>143820</v>
      </c>
      <c r="L76" s="63" t="s">
        <v>150</v>
      </c>
      <c r="M76" s="63" t="s">
        <v>93</v>
      </c>
      <c r="N76" s="48" t="s">
        <v>284</v>
      </c>
      <c r="O76" s="48" t="s">
        <v>285</v>
      </c>
      <c r="P76" s="48"/>
      <c r="Q76" s="48"/>
      <c r="R76" s="61">
        <v>143820</v>
      </c>
      <c r="S76" s="64"/>
      <c r="T76" s="49"/>
      <c r="U76" s="49"/>
      <c r="V76" s="49"/>
      <c r="W76" s="49" t="s">
        <v>296</v>
      </c>
      <c r="X76" s="54" t="s">
        <v>296</v>
      </c>
      <c r="Y76" s="54" t="s">
        <v>296</v>
      </c>
      <c r="Z76" s="54" t="s">
        <v>296</v>
      </c>
      <c r="AA76" s="54" t="s">
        <v>296</v>
      </c>
      <c r="AB76" s="55" t="s">
        <v>285</v>
      </c>
      <c r="AC76" s="55" t="s">
        <v>285</v>
      </c>
      <c r="AD76" s="57" t="s">
        <v>285</v>
      </c>
      <c r="AE76" s="9">
        <v>0</v>
      </c>
      <c r="AF76" s="58"/>
    </row>
    <row r="77" spans="1:141" ht="38.25" hidden="1" x14ac:dyDescent="0.25">
      <c r="A77" s="48">
        <v>55</v>
      </c>
      <c r="B77" s="48" t="s">
        <v>334</v>
      </c>
      <c r="C77" s="60" t="s">
        <v>337</v>
      </c>
      <c r="D77" s="60" t="s">
        <v>338</v>
      </c>
      <c r="E77" s="60" t="s">
        <v>311</v>
      </c>
      <c r="F77" s="48">
        <v>876</v>
      </c>
      <c r="G77" s="48" t="s">
        <v>323</v>
      </c>
      <c r="H77" s="48">
        <v>1</v>
      </c>
      <c r="I77" s="48" t="s">
        <v>16</v>
      </c>
      <c r="J77" s="48" t="s">
        <v>283</v>
      </c>
      <c r="K77" s="62">
        <v>100000</v>
      </c>
      <c r="L77" s="63" t="s">
        <v>112</v>
      </c>
      <c r="M77" s="63" t="s">
        <v>93</v>
      </c>
      <c r="N77" s="48" t="s">
        <v>284</v>
      </c>
      <c r="O77" s="48" t="s">
        <v>285</v>
      </c>
      <c r="P77" s="48"/>
      <c r="Q77" s="48"/>
      <c r="R77" s="61">
        <f t="shared" si="2"/>
        <v>100000</v>
      </c>
      <c r="S77" s="64"/>
      <c r="T77" s="49"/>
      <c r="U77" s="49"/>
      <c r="V77" s="49"/>
      <c r="W77" s="49" t="str">
        <f t="shared" si="3"/>
        <v>-</v>
      </c>
      <c r="X77" s="54" t="str">
        <f t="shared" si="3"/>
        <v>-</v>
      </c>
      <c r="Y77" s="54" t="str">
        <f t="shared" si="3"/>
        <v>-</v>
      </c>
      <c r="Z77" s="54" t="str">
        <f t="shared" si="3"/>
        <v>-</v>
      </c>
      <c r="AA77" s="54" t="str">
        <f t="shared" si="3"/>
        <v>-</v>
      </c>
      <c r="AB77" s="55" t="s">
        <v>285</v>
      </c>
      <c r="AC77" s="55" t="s">
        <v>285</v>
      </c>
      <c r="AD77" s="57" t="s">
        <v>285</v>
      </c>
      <c r="AE77" s="9">
        <f t="shared" si="1"/>
        <v>0</v>
      </c>
      <c r="AF77" s="58" t="s">
        <v>257</v>
      </c>
    </row>
    <row r="78" spans="1:141" ht="38.25" hidden="1" x14ac:dyDescent="0.25">
      <c r="A78" s="48">
        <v>56</v>
      </c>
      <c r="B78" s="48" t="s">
        <v>339</v>
      </c>
      <c r="C78" s="60" t="s">
        <v>340</v>
      </c>
      <c r="D78" s="60" t="s">
        <v>341</v>
      </c>
      <c r="E78" s="60" t="s">
        <v>78</v>
      </c>
      <c r="F78" s="48" t="s">
        <v>177</v>
      </c>
      <c r="G78" s="48" t="s">
        <v>342</v>
      </c>
      <c r="H78" s="48">
        <v>60</v>
      </c>
      <c r="I78" s="48" t="s">
        <v>16</v>
      </c>
      <c r="J78" s="48" t="s">
        <v>283</v>
      </c>
      <c r="K78" s="62">
        <v>875520</v>
      </c>
      <c r="L78" s="63" t="s">
        <v>150</v>
      </c>
      <c r="M78" s="63" t="s">
        <v>93</v>
      </c>
      <c r="N78" s="48" t="s">
        <v>302</v>
      </c>
      <c r="O78" s="48" t="s">
        <v>303</v>
      </c>
      <c r="P78" s="48"/>
      <c r="Q78" s="48"/>
      <c r="R78" s="61">
        <v>875520</v>
      </c>
      <c r="S78" s="64"/>
      <c r="T78" s="49"/>
      <c r="U78" s="49"/>
      <c r="V78" s="49"/>
      <c r="W78" s="49" t="s">
        <v>296</v>
      </c>
      <c r="X78" s="54" t="s">
        <v>296</v>
      </c>
      <c r="Y78" s="54" t="s">
        <v>296</v>
      </c>
      <c r="Z78" s="54" t="s">
        <v>296</v>
      </c>
      <c r="AA78" s="54" t="s">
        <v>296</v>
      </c>
      <c r="AB78" s="55" t="s">
        <v>285</v>
      </c>
      <c r="AC78" s="55" t="s">
        <v>285</v>
      </c>
      <c r="AD78" s="57" t="s">
        <v>285</v>
      </c>
      <c r="AE78" s="9">
        <v>0</v>
      </c>
      <c r="AF78" s="58"/>
    </row>
    <row r="79" spans="1:141" ht="43.5" hidden="1" customHeight="1" x14ac:dyDescent="0.25">
      <c r="A79" s="48">
        <v>57</v>
      </c>
      <c r="B79" s="48" t="s">
        <v>274</v>
      </c>
      <c r="C79" s="60" t="s">
        <v>275</v>
      </c>
      <c r="D79" s="60" t="s">
        <v>343</v>
      </c>
      <c r="E79" s="60" t="s">
        <v>344</v>
      </c>
      <c r="F79" s="48">
        <v>876</v>
      </c>
      <c r="G79" s="48" t="s">
        <v>323</v>
      </c>
      <c r="H79" s="48" t="s">
        <v>44</v>
      </c>
      <c r="I79" s="48" t="s">
        <v>16</v>
      </c>
      <c r="J79" s="48" t="s">
        <v>283</v>
      </c>
      <c r="K79" s="62">
        <v>3771000</v>
      </c>
      <c r="L79" s="63" t="s">
        <v>112</v>
      </c>
      <c r="M79" s="63" t="s">
        <v>156</v>
      </c>
      <c r="N79" s="48" t="s">
        <v>284</v>
      </c>
      <c r="O79" s="48" t="s">
        <v>285</v>
      </c>
      <c r="P79" s="48"/>
      <c r="Q79" s="48"/>
      <c r="R79" s="61">
        <f t="shared" si="2"/>
        <v>3771000</v>
      </c>
      <c r="S79" s="64"/>
      <c r="T79" s="49"/>
      <c r="U79" s="49"/>
      <c r="V79" s="49"/>
      <c r="W79" s="49" t="str">
        <f t="shared" si="3"/>
        <v>-</v>
      </c>
      <c r="X79" s="54" t="str">
        <f t="shared" si="3"/>
        <v>-</v>
      </c>
      <c r="Y79" s="54" t="str">
        <f t="shared" si="3"/>
        <v>-</v>
      </c>
      <c r="Z79" s="54" t="str">
        <f t="shared" si="3"/>
        <v>-</v>
      </c>
      <c r="AA79" s="54" t="str">
        <f t="shared" si="3"/>
        <v>-</v>
      </c>
      <c r="AB79" s="55" t="s">
        <v>285</v>
      </c>
      <c r="AC79" s="55" t="s">
        <v>285</v>
      </c>
      <c r="AD79" s="57" t="s">
        <v>285</v>
      </c>
      <c r="AE79" s="9">
        <f t="shared" si="1"/>
        <v>0</v>
      </c>
      <c r="AF79" s="58" t="s">
        <v>257</v>
      </c>
    </row>
    <row r="80" spans="1:141" ht="29.25" hidden="1" customHeight="1" x14ac:dyDescent="0.25">
      <c r="A80" s="48">
        <v>58</v>
      </c>
      <c r="B80" s="48" t="s">
        <v>260</v>
      </c>
      <c r="C80" s="60" t="s">
        <v>261</v>
      </c>
      <c r="D80" s="60" t="s">
        <v>262</v>
      </c>
      <c r="E80" s="60" t="s">
        <v>345</v>
      </c>
      <c r="F80" s="48">
        <v>876</v>
      </c>
      <c r="G80" s="96" t="s">
        <v>323</v>
      </c>
      <c r="H80" s="96" t="s">
        <v>44</v>
      </c>
      <c r="I80" s="48" t="s">
        <v>16</v>
      </c>
      <c r="J80" s="48" t="s">
        <v>283</v>
      </c>
      <c r="K80" s="62">
        <v>2200000</v>
      </c>
      <c r="L80" s="63" t="s">
        <v>112</v>
      </c>
      <c r="M80" s="63" t="s">
        <v>93</v>
      </c>
      <c r="N80" s="48" t="s">
        <v>319</v>
      </c>
      <c r="O80" s="48" t="s">
        <v>303</v>
      </c>
      <c r="P80" s="48"/>
      <c r="Q80" s="48"/>
      <c r="R80" s="61">
        <f t="shared" si="2"/>
        <v>2200000</v>
      </c>
      <c r="S80" s="64"/>
      <c r="T80" s="49"/>
      <c r="U80" s="49"/>
      <c r="V80" s="49"/>
      <c r="W80" s="49">
        <f t="shared" si="3"/>
        <v>2200000</v>
      </c>
      <c r="X80" s="54">
        <f t="shared" si="3"/>
        <v>0</v>
      </c>
      <c r="Y80" s="54">
        <f t="shared" si="3"/>
        <v>0</v>
      </c>
      <c r="Z80" s="54">
        <f t="shared" si="3"/>
        <v>0</v>
      </c>
      <c r="AA80" s="54">
        <f t="shared" si="3"/>
        <v>0</v>
      </c>
      <c r="AB80" s="55" t="s">
        <v>303</v>
      </c>
      <c r="AC80" s="55" t="s">
        <v>285</v>
      </c>
      <c r="AD80" s="57" t="s">
        <v>285</v>
      </c>
      <c r="AE80" s="9">
        <f t="shared" si="1"/>
        <v>1</v>
      </c>
      <c r="AF80" s="58" t="s">
        <v>257</v>
      </c>
    </row>
    <row r="81" spans="1:32" ht="41.25" hidden="1" customHeight="1" x14ac:dyDescent="0.25">
      <c r="A81" s="48">
        <v>59</v>
      </c>
      <c r="B81" s="48" t="s">
        <v>346</v>
      </c>
      <c r="C81" s="60" t="s">
        <v>347</v>
      </c>
      <c r="D81" s="60" t="s">
        <v>348</v>
      </c>
      <c r="E81" s="60" t="s">
        <v>344</v>
      </c>
      <c r="F81" s="48" t="s">
        <v>79</v>
      </c>
      <c r="G81" s="96" t="s">
        <v>323</v>
      </c>
      <c r="H81" s="96">
        <v>1</v>
      </c>
      <c r="I81" s="48" t="s">
        <v>16</v>
      </c>
      <c r="J81" s="48" t="s">
        <v>283</v>
      </c>
      <c r="K81" s="62">
        <v>10504941</v>
      </c>
      <c r="L81" s="63" t="s">
        <v>112</v>
      </c>
      <c r="M81" s="63" t="s">
        <v>93</v>
      </c>
      <c r="N81" s="48" t="s">
        <v>284</v>
      </c>
      <c r="O81" s="48" t="s">
        <v>285</v>
      </c>
      <c r="P81" s="48"/>
      <c r="Q81" s="48"/>
      <c r="R81" s="61">
        <f t="shared" si="2"/>
        <v>10504941</v>
      </c>
      <c r="S81" s="64"/>
      <c r="T81" s="49"/>
      <c r="U81" s="49"/>
      <c r="V81" s="49"/>
      <c r="W81" s="49" t="str">
        <f t="shared" si="3"/>
        <v>-</v>
      </c>
      <c r="X81" s="54" t="str">
        <f t="shared" si="3"/>
        <v>-</v>
      </c>
      <c r="Y81" s="54" t="str">
        <f t="shared" si="3"/>
        <v>-</v>
      </c>
      <c r="Z81" s="54" t="str">
        <f t="shared" si="3"/>
        <v>-</v>
      </c>
      <c r="AA81" s="54" t="str">
        <f t="shared" si="3"/>
        <v>-</v>
      </c>
      <c r="AB81" s="55" t="s">
        <v>285</v>
      </c>
      <c r="AC81" s="55" t="s">
        <v>285</v>
      </c>
      <c r="AD81" s="57" t="s">
        <v>285</v>
      </c>
      <c r="AE81" s="9">
        <f t="shared" si="1"/>
        <v>0</v>
      </c>
      <c r="AF81" s="58" t="s">
        <v>257</v>
      </c>
    </row>
    <row r="82" spans="1:32" ht="38.25" hidden="1" x14ac:dyDescent="0.25">
      <c r="A82" s="48">
        <v>60</v>
      </c>
      <c r="B82" s="48" t="s">
        <v>349</v>
      </c>
      <c r="C82" s="60" t="s">
        <v>350</v>
      </c>
      <c r="D82" s="60" t="s">
        <v>351</v>
      </c>
      <c r="E82" s="60" t="s">
        <v>352</v>
      </c>
      <c r="F82" s="48">
        <v>876</v>
      </c>
      <c r="G82" s="48" t="s">
        <v>323</v>
      </c>
      <c r="H82" s="48">
        <v>1</v>
      </c>
      <c r="I82" s="48" t="s">
        <v>16</v>
      </c>
      <c r="J82" s="48" t="s">
        <v>283</v>
      </c>
      <c r="K82" s="62">
        <v>50000</v>
      </c>
      <c r="L82" s="63" t="s">
        <v>150</v>
      </c>
      <c r="M82" s="63" t="s">
        <v>93</v>
      </c>
      <c r="N82" s="48" t="s">
        <v>284</v>
      </c>
      <c r="O82" s="48" t="s">
        <v>285</v>
      </c>
      <c r="P82" s="48"/>
      <c r="Q82" s="48"/>
      <c r="R82" s="61">
        <v>50000</v>
      </c>
      <c r="S82" s="64"/>
      <c r="T82" s="49"/>
      <c r="U82" s="49"/>
      <c r="V82" s="49"/>
      <c r="W82" s="49" t="s">
        <v>296</v>
      </c>
      <c r="X82" s="54" t="s">
        <v>296</v>
      </c>
      <c r="Y82" s="54" t="s">
        <v>296</v>
      </c>
      <c r="Z82" s="54" t="s">
        <v>296</v>
      </c>
      <c r="AA82" s="54" t="s">
        <v>296</v>
      </c>
      <c r="AB82" s="55" t="s">
        <v>285</v>
      </c>
      <c r="AC82" s="55" t="s">
        <v>285</v>
      </c>
      <c r="AD82" s="57" t="s">
        <v>285</v>
      </c>
      <c r="AE82" s="9">
        <v>0</v>
      </c>
      <c r="AF82" s="58"/>
    </row>
    <row r="83" spans="1:32" ht="38.25" hidden="1" x14ac:dyDescent="0.25">
      <c r="A83" s="48">
        <v>61</v>
      </c>
      <c r="B83" s="48" t="s">
        <v>349</v>
      </c>
      <c r="C83" s="60" t="s">
        <v>350</v>
      </c>
      <c r="D83" s="60" t="s">
        <v>353</v>
      </c>
      <c r="E83" s="60" t="s">
        <v>352</v>
      </c>
      <c r="F83" s="48">
        <v>796</v>
      </c>
      <c r="G83" s="48" t="s">
        <v>312</v>
      </c>
      <c r="H83" s="48">
        <v>5</v>
      </c>
      <c r="I83" s="48" t="s">
        <v>16</v>
      </c>
      <c r="J83" s="48" t="s">
        <v>283</v>
      </c>
      <c r="K83" s="62">
        <v>100000</v>
      </c>
      <c r="L83" s="63" t="s">
        <v>112</v>
      </c>
      <c r="M83" s="63" t="s">
        <v>93</v>
      </c>
      <c r="N83" s="46" t="s">
        <v>284</v>
      </c>
      <c r="O83" s="48" t="s">
        <v>285</v>
      </c>
      <c r="P83" s="48"/>
      <c r="Q83" s="48"/>
      <c r="R83" s="61">
        <f t="shared" si="2"/>
        <v>100000</v>
      </c>
      <c r="S83" s="64"/>
      <c r="T83" s="49"/>
      <c r="U83" s="49"/>
      <c r="V83" s="49"/>
      <c r="W83" s="49" t="str">
        <f t="shared" si="3"/>
        <v>-</v>
      </c>
      <c r="X83" s="54" t="str">
        <f t="shared" si="3"/>
        <v>-</v>
      </c>
      <c r="Y83" s="54" t="str">
        <f t="shared" si="3"/>
        <v>-</v>
      </c>
      <c r="Z83" s="54" t="str">
        <f t="shared" si="3"/>
        <v>-</v>
      </c>
      <c r="AA83" s="54" t="str">
        <f t="shared" si="3"/>
        <v>-</v>
      </c>
      <c r="AB83" s="55" t="s">
        <v>285</v>
      </c>
      <c r="AC83" s="55" t="s">
        <v>285</v>
      </c>
      <c r="AD83" s="57" t="s">
        <v>285</v>
      </c>
      <c r="AE83" s="9">
        <f t="shared" si="1"/>
        <v>0</v>
      </c>
      <c r="AF83" s="58" t="s">
        <v>257</v>
      </c>
    </row>
    <row r="84" spans="1:32" ht="38.25" hidden="1" x14ac:dyDescent="0.25">
      <c r="A84" s="48">
        <v>62</v>
      </c>
      <c r="B84" s="48" t="s">
        <v>354</v>
      </c>
      <c r="C84" s="60" t="s">
        <v>355</v>
      </c>
      <c r="D84" s="60" t="s">
        <v>356</v>
      </c>
      <c r="E84" s="60" t="s">
        <v>357</v>
      </c>
      <c r="F84" s="48">
        <v>876</v>
      </c>
      <c r="G84" s="48" t="s">
        <v>323</v>
      </c>
      <c r="H84" s="48">
        <v>1</v>
      </c>
      <c r="I84" s="48" t="s">
        <v>16</v>
      </c>
      <c r="J84" s="48" t="s">
        <v>283</v>
      </c>
      <c r="K84" s="62">
        <v>492620.45</v>
      </c>
      <c r="L84" s="63" t="s">
        <v>150</v>
      </c>
      <c r="M84" s="63" t="s">
        <v>93</v>
      </c>
      <c r="N84" s="48" t="s">
        <v>284</v>
      </c>
      <c r="O84" s="48" t="s">
        <v>285</v>
      </c>
      <c r="P84" s="48"/>
      <c r="Q84" s="48"/>
      <c r="R84" s="61">
        <v>492620.45</v>
      </c>
      <c r="S84" s="64"/>
      <c r="T84" s="49"/>
      <c r="U84" s="49"/>
      <c r="V84" s="49"/>
      <c r="W84" s="49" t="s">
        <v>296</v>
      </c>
      <c r="X84" s="54" t="s">
        <v>296</v>
      </c>
      <c r="Y84" s="54" t="s">
        <v>296</v>
      </c>
      <c r="Z84" s="54" t="s">
        <v>296</v>
      </c>
      <c r="AA84" s="54" t="s">
        <v>296</v>
      </c>
      <c r="AB84" s="55" t="s">
        <v>285</v>
      </c>
      <c r="AC84" s="55" t="s">
        <v>285</v>
      </c>
      <c r="AD84" s="57" t="s">
        <v>285</v>
      </c>
      <c r="AE84" s="9">
        <v>0</v>
      </c>
      <c r="AF84" s="58"/>
    </row>
    <row r="85" spans="1:32" ht="38.25" hidden="1" x14ac:dyDescent="0.25">
      <c r="A85" s="48">
        <v>63</v>
      </c>
      <c r="B85" s="48" t="s">
        <v>354</v>
      </c>
      <c r="C85" s="60" t="s">
        <v>355</v>
      </c>
      <c r="D85" s="60" t="s">
        <v>358</v>
      </c>
      <c r="E85" s="60" t="s">
        <v>357</v>
      </c>
      <c r="F85" s="48">
        <v>876</v>
      </c>
      <c r="G85" s="48" t="s">
        <v>323</v>
      </c>
      <c r="H85" s="48">
        <v>1</v>
      </c>
      <c r="I85" s="48" t="s">
        <v>16</v>
      </c>
      <c r="J85" s="48" t="s">
        <v>283</v>
      </c>
      <c r="K85" s="62">
        <v>217338</v>
      </c>
      <c r="L85" s="63" t="s">
        <v>150</v>
      </c>
      <c r="M85" s="63" t="s">
        <v>93</v>
      </c>
      <c r="N85" s="48" t="s">
        <v>284</v>
      </c>
      <c r="O85" s="48" t="s">
        <v>285</v>
      </c>
      <c r="P85" s="48"/>
      <c r="Q85" s="48"/>
      <c r="R85" s="61">
        <v>217338</v>
      </c>
      <c r="S85" s="64"/>
      <c r="T85" s="49"/>
      <c r="U85" s="49"/>
      <c r="V85" s="49"/>
      <c r="W85" s="49" t="s">
        <v>296</v>
      </c>
      <c r="X85" s="54" t="s">
        <v>296</v>
      </c>
      <c r="Y85" s="54" t="s">
        <v>296</v>
      </c>
      <c r="Z85" s="54" t="s">
        <v>296</v>
      </c>
      <c r="AA85" s="54" t="s">
        <v>296</v>
      </c>
      <c r="AB85" s="55" t="s">
        <v>285</v>
      </c>
      <c r="AC85" s="55" t="s">
        <v>285</v>
      </c>
      <c r="AD85" s="57" t="s">
        <v>285</v>
      </c>
      <c r="AE85" s="9">
        <v>0</v>
      </c>
      <c r="AF85" s="58"/>
    </row>
    <row r="86" spans="1:32" ht="38.25" hidden="1" x14ac:dyDescent="0.25">
      <c r="A86" s="48">
        <v>64</v>
      </c>
      <c r="B86" s="48" t="s">
        <v>354</v>
      </c>
      <c r="C86" s="60" t="s">
        <v>355</v>
      </c>
      <c r="D86" s="60" t="s">
        <v>358</v>
      </c>
      <c r="E86" s="60" t="s">
        <v>357</v>
      </c>
      <c r="F86" s="48">
        <v>876</v>
      </c>
      <c r="G86" s="48" t="s">
        <v>323</v>
      </c>
      <c r="H86" s="48">
        <v>1</v>
      </c>
      <c r="I86" s="48" t="s">
        <v>16</v>
      </c>
      <c r="J86" s="48" t="s">
        <v>283</v>
      </c>
      <c r="K86" s="62">
        <v>650000</v>
      </c>
      <c r="L86" s="63" t="s">
        <v>150</v>
      </c>
      <c r="M86" s="63" t="s">
        <v>93</v>
      </c>
      <c r="N86" s="48" t="s">
        <v>284</v>
      </c>
      <c r="O86" s="48" t="s">
        <v>285</v>
      </c>
      <c r="P86" s="48"/>
      <c r="Q86" s="48"/>
      <c r="R86" s="61">
        <v>650000</v>
      </c>
      <c r="S86" s="64"/>
      <c r="T86" s="49"/>
      <c r="U86" s="49"/>
      <c r="V86" s="49"/>
      <c r="W86" s="49" t="s">
        <v>296</v>
      </c>
      <c r="X86" s="54" t="s">
        <v>296</v>
      </c>
      <c r="Y86" s="54" t="s">
        <v>296</v>
      </c>
      <c r="Z86" s="54" t="s">
        <v>296</v>
      </c>
      <c r="AA86" s="54" t="s">
        <v>296</v>
      </c>
      <c r="AB86" s="55" t="s">
        <v>285</v>
      </c>
      <c r="AC86" s="55" t="s">
        <v>285</v>
      </c>
      <c r="AD86" s="57" t="s">
        <v>285</v>
      </c>
      <c r="AE86" s="9">
        <v>0</v>
      </c>
      <c r="AF86" s="58"/>
    </row>
    <row r="87" spans="1:32" ht="27" hidden="1" customHeight="1" x14ac:dyDescent="0.25">
      <c r="A87" s="48">
        <v>65</v>
      </c>
      <c r="B87" s="48" t="s">
        <v>97</v>
      </c>
      <c r="C87" s="60" t="s">
        <v>359</v>
      </c>
      <c r="D87" s="60" t="s">
        <v>360</v>
      </c>
      <c r="E87" s="60" t="s">
        <v>78</v>
      </c>
      <c r="F87" s="48" t="s">
        <v>79</v>
      </c>
      <c r="G87" s="48" t="s">
        <v>323</v>
      </c>
      <c r="H87" s="48">
        <v>1</v>
      </c>
      <c r="I87" s="48" t="s">
        <v>16</v>
      </c>
      <c r="J87" s="48" t="s">
        <v>283</v>
      </c>
      <c r="K87" s="62">
        <v>1539200</v>
      </c>
      <c r="L87" s="63" t="s">
        <v>112</v>
      </c>
      <c r="M87" s="63" t="s">
        <v>93</v>
      </c>
      <c r="N87" s="48" t="s">
        <v>302</v>
      </c>
      <c r="O87" s="48" t="s">
        <v>303</v>
      </c>
      <c r="P87" s="48"/>
      <c r="Q87" s="48"/>
      <c r="R87" s="61">
        <f t="shared" si="2"/>
        <v>1539200</v>
      </c>
      <c r="S87" s="64"/>
      <c r="T87" s="49"/>
      <c r="U87" s="49"/>
      <c r="V87" s="49"/>
      <c r="W87" s="49">
        <f t="shared" si="3"/>
        <v>1539200</v>
      </c>
      <c r="X87" s="54">
        <f t="shared" si="3"/>
        <v>0</v>
      </c>
      <c r="Y87" s="54">
        <f t="shared" si="3"/>
        <v>0</v>
      </c>
      <c r="Z87" s="54">
        <f t="shared" si="3"/>
        <v>0</v>
      </c>
      <c r="AA87" s="54">
        <f t="shared" si="3"/>
        <v>0</v>
      </c>
      <c r="AB87" s="55" t="s">
        <v>303</v>
      </c>
      <c r="AC87" s="55" t="s">
        <v>285</v>
      </c>
      <c r="AD87" s="57" t="s">
        <v>285</v>
      </c>
      <c r="AE87" s="9">
        <f t="shared" ref="AE87:AE150" si="4">IF(AB87="нет",IF(AC87="нет",0,2),1)</f>
        <v>1</v>
      </c>
      <c r="AF87" s="58" t="s">
        <v>257</v>
      </c>
    </row>
    <row r="88" spans="1:32" ht="38.25" hidden="1" x14ac:dyDescent="0.25">
      <c r="A88" s="48">
        <v>66</v>
      </c>
      <c r="B88" s="48" t="s">
        <v>97</v>
      </c>
      <c r="C88" s="60" t="s">
        <v>131</v>
      </c>
      <c r="D88" s="60" t="s">
        <v>361</v>
      </c>
      <c r="E88" s="60" t="s">
        <v>311</v>
      </c>
      <c r="F88" s="48">
        <v>876</v>
      </c>
      <c r="G88" s="48" t="s">
        <v>362</v>
      </c>
      <c r="H88" s="48">
        <v>1</v>
      </c>
      <c r="I88" s="48" t="s">
        <v>16</v>
      </c>
      <c r="J88" s="48" t="s">
        <v>283</v>
      </c>
      <c r="K88" s="62">
        <v>135000</v>
      </c>
      <c r="L88" s="63" t="s">
        <v>112</v>
      </c>
      <c r="M88" s="63" t="s">
        <v>112</v>
      </c>
      <c r="N88" s="48" t="s">
        <v>284</v>
      </c>
      <c r="O88" s="48" t="s">
        <v>285</v>
      </c>
      <c r="P88" s="48"/>
      <c r="Q88" s="48"/>
      <c r="R88" s="61">
        <f t="shared" si="2"/>
        <v>135000</v>
      </c>
      <c r="S88" s="64"/>
      <c r="T88" s="49"/>
      <c r="U88" s="49"/>
      <c r="V88" s="49"/>
      <c r="W88" s="49" t="str">
        <f t="shared" si="3"/>
        <v>-</v>
      </c>
      <c r="X88" s="54" t="str">
        <f t="shared" si="3"/>
        <v>-</v>
      </c>
      <c r="Y88" s="54" t="str">
        <f t="shared" si="3"/>
        <v>-</v>
      </c>
      <c r="Z88" s="54" t="str">
        <f t="shared" si="3"/>
        <v>-</v>
      </c>
      <c r="AA88" s="54" t="str">
        <f t="shared" si="3"/>
        <v>-</v>
      </c>
      <c r="AB88" s="55" t="s">
        <v>285</v>
      </c>
      <c r="AC88" s="55" t="s">
        <v>285</v>
      </c>
      <c r="AD88" s="57" t="s">
        <v>285</v>
      </c>
      <c r="AE88" s="9">
        <f t="shared" si="4"/>
        <v>0</v>
      </c>
      <c r="AF88" s="58" t="s">
        <v>257</v>
      </c>
    </row>
    <row r="89" spans="1:32" ht="38.25" hidden="1" x14ac:dyDescent="0.25">
      <c r="A89" s="48">
        <v>67</v>
      </c>
      <c r="B89" s="48" t="s">
        <v>363</v>
      </c>
      <c r="C89" s="60" t="s">
        <v>364</v>
      </c>
      <c r="D89" s="60" t="s">
        <v>365</v>
      </c>
      <c r="E89" s="60" t="s">
        <v>366</v>
      </c>
      <c r="F89" s="48">
        <v>876</v>
      </c>
      <c r="G89" s="48" t="s">
        <v>362</v>
      </c>
      <c r="H89" s="48" t="s">
        <v>44</v>
      </c>
      <c r="I89" s="48" t="s">
        <v>16</v>
      </c>
      <c r="J89" s="48" t="s">
        <v>283</v>
      </c>
      <c r="K89" s="62">
        <v>31200</v>
      </c>
      <c r="L89" s="63" t="s">
        <v>112</v>
      </c>
      <c r="M89" s="63" t="s">
        <v>93</v>
      </c>
      <c r="N89" s="48" t="s">
        <v>284</v>
      </c>
      <c r="O89" s="48" t="s">
        <v>285</v>
      </c>
      <c r="P89" s="48"/>
      <c r="Q89" s="48"/>
      <c r="R89" s="61">
        <f t="shared" si="2"/>
        <v>31200</v>
      </c>
      <c r="S89" s="64"/>
      <c r="T89" s="49"/>
      <c r="U89" s="49"/>
      <c r="V89" s="49"/>
      <c r="W89" s="49" t="str">
        <f t="shared" si="3"/>
        <v>-</v>
      </c>
      <c r="X89" s="54" t="str">
        <f t="shared" si="3"/>
        <v>-</v>
      </c>
      <c r="Y89" s="54" t="str">
        <f t="shared" si="3"/>
        <v>-</v>
      </c>
      <c r="Z89" s="54" t="str">
        <f t="shared" si="3"/>
        <v>-</v>
      </c>
      <c r="AA89" s="54" t="str">
        <f t="shared" si="3"/>
        <v>-</v>
      </c>
      <c r="AB89" s="55" t="s">
        <v>285</v>
      </c>
      <c r="AC89" s="55" t="s">
        <v>285</v>
      </c>
      <c r="AD89" s="57" t="s">
        <v>285</v>
      </c>
      <c r="AE89" s="9">
        <f t="shared" si="4"/>
        <v>0</v>
      </c>
      <c r="AF89" s="58" t="s">
        <v>257</v>
      </c>
    </row>
    <row r="90" spans="1:32" ht="29.25" customHeight="1" x14ac:dyDescent="0.25">
      <c r="A90" s="48">
        <v>68</v>
      </c>
      <c r="B90" s="48" t="s">
        <v>113</v>
      </c>
      <c r="C90" s="60" t="s">
        <v>114</v>
      </c>
      <c r="D90" s="60" t="s">
        <v>367</v>
      </c>
      <c r="E90" s="60" t="s">
        <v>368</v>
      </c>
      <c r="F90" s="48" t="s">
        <v>79</v>
      </c>
      <c r="G90" s="48" t="s">
        <v>323</v>
      </c>
      <c r="H90" s="48">
        <v>1</v>
      </c>
      <c r="I90" s="48" t="s">
        <v>16</v>
      </c>
      <c r="J90" s="48" t="s">
        <v>283</v>
      </c>
      <c r="K90" s="62">
        <v>37642261.109999999</v>
      </c>
      <c r="L90" s="63" t="s">
        <v>112</v>
      </c>
      <c r="M90" s="63" t="s">
        <v>93</v>
      </c>
      <c r="N90" s="48" t="s">
        <v>284</v>
      </c>
      <c r="O90" s="48" t="s">
        <v>285</v>
      </c>
      <c r="P90" s="48"/>
      <c r="Q90" s="48"/>
      <c r="R90" s="61">
        <f t="shared" si="2"/>
        <v>37642261.109999999</v>
      </c>
      <c r="S90" s="64"/>
      <c r="T90" s="49"/>
      <c r="U90" s="49"/>
      <c r="V90" s="49"/>
      <c r="W90" s="49" t="str">
        <f t="shared" si="3"/>
        <v>-</v>
      </c>
      <c r="X90" s="54" t="str">
        <f t="shared" si="3"/>
        <v>-</v>
      </c>
      <c r="Y90" s="54" t="str">
        <f t="shared" si="3"/>
        <v>-</v>
      </c>
      <c r="Z90" s="54" t="str">
        <f t="shared" si="3"/>
        <v>-</v>
      </c>
      <c r="AA90" s="54" t="str">
        <f t="shared" si="3"/>
        <v>-</v>
      </c>
      <c r="AB90" s="55" t="s">
        <v>285</v>
      </c>
      <c r="AC90" s="55" t="s">
        <v>117</v>
      </c>
      <c r="AD90" s="57" t="s">
        <v>285</v>
      </c>
      <c r="AE90" s="9">
        <f t="shared" si="4"/>
        <v>2</v>
      </c>
      <c r="AF90" s="58" t="s">
        <v>257</v>
      </c>
    </row>
    <row r="91" spans="1:32" ht="30" customHeight="1" x14ac:dyDescent="0.25">
      <c r="A91" s="48">
        <v>69</v>
      </c>
      <c r="B91" s="48" t="s">
        <v>113</v>
      </c>
      <c r="C91" s="60" t="s">
        <v>114</v>
      </c>
      <c r="D91" s="60" t="s">
        <v>169</v>
      </c>
      <c r="E91" s="60" t="s">
        <v>369</v>
      </c>
      <c r="F91" s="48" t="s">
        <v>79</v>
      </c>
      <c r="G91" s="48" t="s">
        <v>323</v>
      </c>
      <c r="H91" s="48">
        <v>1</v>
      </c>
      <c r="I91" s="48" t="s">
        <v>16</v>
      </c>
      <c r="J91" s="48" t="s">
        <v>283</v>
      </c>
      <c r="K91" s="62">
        <v>3473504.64</v>
      </c>
      <c r="L91" s="63" t="s">
        <v>112</v>
      </c>
      <c r="M91" s="63" t="s">
        <v>93</v>
      </c>
      <c r="N91" s="46" t="s">
        <v>284</v>
      </c>
      <c r="O91" s="48" t="s">
        <v>285</v>
      </c>
      <c r="P91" s="48"/>
      <c r="Q91" s="48"/>
      <c r="R91" s="61">
        <f t="shared" si="2"/>
        <v>3473504.64</v>
      </c>
      <c r="S91" s="64"/>
      <c r="T91" s="49"/>
      <c r="U91" s="49"/>
      <c r="V91" s="49"/>
      <c r="W91" s="49" t="str">
        <f t="shared" si="3"/>
        <v>-</v>
      </c>
      <c r="X91" s="54" t="str">
        <f t="shared" si="3"/>
        <v>-</v>
      </c>
      <c r="Y91" s="54" t="str">
        <f t="shared" si="3"/>
        <v>-</v>
      </c>
      <c r="Z91" s="54" t="str">
        <f t="shared" si="3"/>
        <v>-</v>
      </c>
      <c r="AA91" s="54" t="str">
        <f t="shared" si="3"/>
        <v>-</v>
      </c>
      <c r="AB91" s="55" t="s">
        <v>285</v>
      </c>
      <c r="AC91" s="56" t="s">
        <v>117</v>
      </c>
      <c r="AD91" s="57" t="s">
        <v>285</v>
      </c>
      <c r="AE91" s="9">
        <f t="shared" si="4"/>
        <v>2</v>
      </c>
      <c r="AF91" s="58" t="s">
        <v>257</v>
      </c>
    </row>
    <row r="92" spans="1:32" ht="41.25" customHeight="1" x14ac:dyDescent="0.25">
      <c r="A92" s="48">
        <v>70</v>
      </c>
      <c r="B92" s="48" t="s">
        <v>370</v>
      </c>
      <c r="C92" s="60" t="s">
        <v>371</v>
      </c>
      <c r="D92" s="60" t="s">
        <v>372</v>
      </c>
      <c r="E92" s="60" t="s">
        <v>366</v>
      </c>
      <c r="F92" s="48">
        <v>876</v>
      </c>
      <c r="G92" s="48" t="s">
        <v>362</v>
      </c>
      <c r="H92" s="48" t="s">
        <v>44</v>
      </c>
      <c r="I92" s="48" t="s">
        <v>16</v>
      </c>
      <c r="J92" s="48" t="s">
        <v>283</v>
      </c>
      <c r="K92" s="62">
        <v>24000</v>
      </c>
      <c r="L92" s="63" t="s">
        <v>112</v>
      </c>
      <c r="M92" s="63" t="s">
        <v>93</v>
      </c>
      <c r="N92" s="46" t="s">
        <v>284</v>
      </c>
      <c r="O92" s="48" t="s">
        <v>285</v>
      </c>
      <c r="P92" s="48"/>
      <c r="Q92" s="48"/>
      <c r="R92" s="61">
        <f t="shared" si="2"/>
        <v>24000</v>
      </c>
      <c r="S92" s="64"/>
      <c r="T92" s="49"/>
      <c r="U92" s="49"/>
      <c r="V92" s="49"/>
      <c r="W92" s="49" t="str">
        <f t="shared" si="3"/>
        <v>-</v>
      </c>
      <c r="X92" s="54" t="str">
        <f t="shared" si="3"/>
        <v>-</v>
      </c>
      <c r="Y92" s="54" t="str">
        <f t="shared" si="3"/>
        <v>-</v>
      </c>
      <c r="Z92" s="54" t="str">
        <f t="shared" si="3"/>
        <v>-</v>
      </c>
      <c r="AA92" s="54" t="str">
        <f t="shared" si="3"/>
        <v>-</v>
      </c>
      <c r="AB92" s="55" t="s">
        <v>285</v>
      </c>
      <c r="AC92" s="56" t="s">
        <v>373</v>
      </c>
      <c r="AD92" s="57" t="s">
        <v>285</v>
      </c>
      <c r="AE92" s="9">
        <f t="shared" si="4"/>
        <v>2</v>
      </c>
      <c r="AF92" s="58" t="s">
        <v>257</v>
      </c>
    </row>
    <row r="93" spans="1:32" ht="27.75" hidden="1" customHeight="1" x14ac:dyDescent="0.25">
      <c r="A93" s="48">
        <v>71</v>
      </c>
      <c r="B93" s="48" t="s">
        <v>374</v>
      </c>
      <c r="C93" s="60" t="s">
        <v>375</v>
      </c>
      <c r="D93" s="60" t="s">
        <v>376</v>
      </c>
      <c r="E93" s="60" t="s">
        <v>78</v>
      </c>
      <c r="F93" s="48">
        <v>876</v>
      </c>
      <c r="G93" s="48" t="s">
        <v>323</v>
      </c>
      <c r="H93" s="48">
        <v>1</v>
      </c>
      <c r="I93" s="48" t="s">
        <v>16</v>
      </c>
      <c r="J93" s="48" t="s">
        <v>283</v>
      </c>
      <c r="K93" s="62">
        <v>1200000</v>
      </c>
      <c r="L93" s="63" t="s">
        <v>112</v>
      </c>
      <c r="M93" s="63" t="s">
        <v>93</v>
      </c>
      <c r="N93" s="46" t="s">
        <v>302</v>
      </c>
      <c r="O93" s="48" t="s">
        <v>303</v>
      </c>
      <c r="P93" s="48"/>
      <c r="Q93" s="48"/>
      <c r="R93" s="61">
        <f t="shared" si="2"/>
        <v>1200000</v>
      </c>
      <c r="S93" s="64"/>
      <c r="T93" s="49"/>
      <c r="U93" s="49"/>
      <c r="V93" s="49"/>
      <c r="W93" s="49">
        <f t="shared" si="3"/>
        <v>1200000</v>
      </c>
      <c r="X93" s="54">
        <f t="shared" si="3"/>
        <v>0</v>
      </c>
      <c r="Y93" s="54">
        <f t="shared" si="3"/>
        <v>0</v>
      </c>
      <c r="Z93" s="54">
        <f t="shared" si="3"/>
        <v>0</v>
      </c>
      <c r="AA93" s="54">
        <f t="shared" si="3"/>
        <v>0</v>
      </c>
      <c r="AB93" s="55" t="s">
        <v>303</v>
      </c>
      <c r="AC93" s="55" t="s">
        <v>285</v>
      </c>
      <c r="AD93" s="57" t="s">
        <v>285</v>
      </c>
      <c r="AE93" s="9">
        <f t="shared" si="4"/>
        <v>1</v>
      </c>
      <c r="AF93" s="58" t="s">
        <v>257</v>
      </c>
    </row>
    <row r="94" spans="1:32" ht="27.75" hidden="1" customHeight="1" x14ac:dyDescent="0.25">
      <c r="A94" s="48">
        <v>72</v>
      </c>
      <c r="B94" s="48" t="s">
        <v>377</v>
      </c>
      <c r="C94" s="60" t="s">
        <v>378</v>
      </c>
      <c r="D94" s="60" t="s">
        <v>379</v>
      </c>
      <c r="E94" s="60" t="s">
        <v>345</v>
      </c>
      <c r="F94" s="48">
        <v>876</v>
      </c>
      <c r="G94" s="48" t="s">
        <v>323</v>
      </c>
      <c r="H94" s="48" t="s">
        <v>44</v>
      </c>
      <c r="I94" s="48" t="s">
        <v>16</v>
      </c>
      <c r="J94" s="48" t="s">
        <v>283</v>
      </c>
      <c r="K94" s="62">
        <v>308195</v>
      </c>
      <c r="L94" s="63" t="s">
        <v>150</v>
      </c>
      <c r="M94" s="63" t="s">
        <v>93</v>
      </c>
      <c r="N94" s="46" t="s">
        <v>284</v>
      </c>
      <c r="O94" s="48" t="s">
        <v>285</v>
      </c>
      <c r="P94" s="48"/>
      <c r="Q94" s="48"/>
      <c r="R94" s="61">
        <v>308195</v>
      </c>
      <c r="S94" s="64"/>
      <c r="T94" s="49"/>
      <c r="U94" s="49"/>
      <c r="V94" s="49"/>
      <c r="W94" s="49" t="s">
        <v>296</v>
      </c>
      <c r="X94" s="54" t="s">
        <v>296</v>
      </c>
      <c r="Y94" s="54" t="s">
        <v>296</v>
      </c>
      <c r="Z94" s="54" t="s">
        <v>296</v>
      </c>
      <c r="AA94" s="54" t="s">
        <v>296</v>
      </c>
      <c r="AB94" s="55" t="s">
        <v>285</v>
      </c>
      <c r="AC94" s="55" t="s">
        <v>285</v>
      </c>
      <c r="AD94" s="57" t="s">
        <v>285</v>
      </c>
      <c r="AE94" s="9">
        <f t="shared" si="4"/>
        <v>0</v>
      </c>
      <c r="AF94" s="58"/>
    </row>
    <row r="95" spans="1:32" ht="27.75" hidden="1" customHeight="1" x14ac:dyDescent="0.25">
      <c r="A95" s="48">
        <v>73</v>
      </c>
      <c r="B95" s="48" t="s">
        <v>380</v>
      </c>
      <c r="C95" s="60" t="s">
        <v>381</v>
      </c>
      <c r="D95" s="60" t="s">
        <v>382</v>
      </c>
      <c r="E95" s="60" t="s">
        <v>383</v>
      </c>
      <c r="F95" s="48">
        <v>796</v>
      </c>
      <c r="G95" s="48" t="s">
        <v>312</v>
      </c>
      <c r="H95" s="48">
        <v>18802</v>
      </c>
      <c r="I95" s="48" t="s">
        <v>16</v>
      </c>
      <c r="J95" s="48" t="s">
        <v>283</v>
      </c>
      <c r="K95" s="62">
        <v>214846</v>
      </c>
      <c r="L95" s="63" t="s">
        <v>150</v>
      </c>
      <c r="M95" s="63" t="s">
        <v>93</v>
      </c>
      <c r="N95" s="46" t="s">
        <v>284</v>
      </c>
      <c r="O95" s="48" t="s">
        <v>285</v>
      </c>
      <c r="P95" s="48"/>
      <c r="Q95" s="48"/>
      <c r="R95" s="61">
        <f t="shared" si="2"/>
        <v>214846</v>
      </c>
      <c r="S95" s="64"/>
      <c r="T95" s="49"/>
      <c r="U95" s="49"/>
      <c r="V95" s="49"/>
      <c r="W95" s="49" t="str">
        <f t="shared" si="3"/>
        <v>-</v>
      </c>
      <c r="X95" s="54" t="str">
        <f t="shared" si="3"/>
        <v>-</v>
      </c>
      <c r="Y95" s="54" t="str">
        <f t="shared" si="3"/>
        <v>-</v>
      </c>
      <c r="Z95" s="54" t="str">
        <f t="shared" si="3"/>
        <v>-</v>
      </c>
      <c r="AA95" s="54" t="str">
        <f t="shared" si="3"/>
        <v>-</v>
      </c>
      <c r="AB95" s="55" t="s">
        <v>285</v>
      </c>
      <c r="AC95" s="55" t="s">
        <v>285</v>
      </c>
      <c r="AD95" s="57" t="s">
        <v>285</v>
      </c>
      <c r="AE95" s="9">
        <f t="shared" si="4"/>
        <v>0</v>
      </c>
      <c r="AF95" s="58" t="s">
        <v>257</v>
      </c>
    </row>
    <row r="96" spans="1:32" ht="38.25" hidden="1" x14ac:dyDescent="0.25">
      <c r="A96" s="48">
        <v>74</v>
      </c>
      <c r="B96" s="48" t="s">
        <v>384</v>
      </c>
      <c r="C96" s="60" t="s">
        <v>385</v>
      </c>
      <c r="D96" s="60" t="s">
        <v>222</v>
      </c>
      <c r="E96" s="60" t="s">
        <v>78</v>
      </c>
      <c r="F96" s="48">
        <v>876</v>
      </c>
      <c r="G96" s="48" t="s">
        <v>386</v>
      </c>
      <c r="H96" s="48">
        <v>1</v>
      </c>
      <c r="I96" s="48" t="s">
        <v>16</v>
      </c>
      <c r="J96" s="48" t="s">
        <v>283</v>
      </c>
      <c r="K96" s="62">
        <v>5200000</v>
      </c>
      <c r="L96" s="63" t="s">
        <v>150</v>
      </c>
      <c r="M96" s="63" t="s">
        <v>93</v>
      </c>
      <c r="N96" s="48" t="s">
        <v>319</v>
      </c>
      <c r="O96" s="48" t="s">
        <v>303</v>
      </c>
      <c r="P96" s="48"/>
      <c r="Q96" s="48"/>
      <c r="R96" s="61">
        <f t="shared" si="2"/>
        <v>5200000</v>
      </c>
      <c r="S96" s="64"/>
      <c r="T96" s="49"/>
      <c r="U96" s="49"/>
      <c r="V96" s="49"/>
      <c r="W96" s="49">
        <f t="shared" si="3"/>
        <v>5200000</v>
      </c>
      <c r="X96" s="54">
        <f t="shared" si="3"/>
        <v>0</v>
      </c>
      <c r="Y96" s="54">
        <f t="shared" si="3"/>
        <v>0</v>
      </c>
      <c r="Z96" s="54">
        <f t="shared" si="3"/>
        <v>0</v>
      </c>
      <c r="AA96" s="54">
        <f t="shared" si="3"/>
        <v>0</v>
      </c>
      <c r="AB96" s="55" t="s">
        <v>303</v>
      </c>
      <c r="AC96" s="55" t="s">
        <v>285</v>
      </c>
      <c r="AD96" s="57" t="s">
        <v>285</v>
      </c>
      <c r="AE96" s="9">
        <f t="shared" si="4"/>
        <v>1</v>
      </c>
      <c r="AF96" s="58" t="s">
        <v>257</v>
      </c>
    </row>
    <row r="97" spans="1:32" ht="28.5" hidden="1" customHeight="1" x14ac:dyDescent="0.25">
      <c r="A97" s="48">
        <v>75</v>
      </c>
      <c r="B97" s="48" t="s">
        <v>119</v>
      </c>
      <c r="C97" s="60" t="s">
        <v>387</v>
      </c>
      <c r="D97" s="60" t="s">
        <v>388</v>
      </c>
      <c r="E97" s="60" t="s">
        <v>389</v>
      </c>
      <c r="F97" s="48">
        <v>166</v>
      </c>
      <c r="G97" s="48" t="s">
        <v>290</v>
      </c>
      <c r="H97" s="48">
        <v>1.575</v>
      </c>
      <c r="I97" s="48" t="s">
        <v>16</v>
      </c>
      <c r="J97" s="48" t="s">
        <v>283</v>
      </c>
      <c r="K97" s="62">
        <v>100000</v>
      </c>
      <c r="L97" s="63" t="s">
        <v>150</v>
      </c>
      <c r="M97" s="63" t="s">
        <v>93</v>
      </c>
      <c r="N97" s="46" t="s">
        <v>284</v>
      </c>
      <c r="O97" s="48" t="s">
        <v>285</v>
      </c>
      <c r="P97" s="48"/>
      <c r="Q97" s="48"/>
      <c r="R97" s="61">
        <f t="shared" si="2"/>
        <v>100000</v>
      </c>
      <c r="S97" s="64"/>
      <c r="T97" s="49"/>
      <c r="U97" s="49"/>
      <c r="V97" s="49"/>
      <c r="W97" s="49" t="str">
        <f t="shared" si="3"/>
        <v>-</v>
      </c>
      <c r="X97" s="54" t="str">
        <f t="shared" si="3"/>
        <v>-</v>
      </c>
      <c r="Y97" s="54" t="str">
        <f t="shared" si="3"/>
        <v>-</v>
      </c>
      <c r="Z97" s="54" t="str">
        <f t="shared" si="3"/>
        <v>-</v>
      </c>
      <c r="AA97" s="54" t="str">
        <f t="shared" si="3"/>
        <v>-</v>
      </c>
      <c r="AB97" s="55" t="s">
        <v>285</v>
      </c>
      <c r="AC97" s="56" t="s">
        <v>285</v>
      </c>
      <c r="AD97" s="57" t="s">
        <v>285</v>
      </c>
      <c r="AE97" s="9">
        <f t="shared" si="4"/>
        <v>0</v>
      </c>
      <c r="AF97" s="58" t="s">
        <v>257</v>
      </c>
    </row>
    <row r="98" spans="1:32" ht="38.25" hidden="1" x14ac:dyDescent="0.25">
      <c r="A98" s="48">
        <v>76</v>
      </c>
      <c r="B98" s="65" t="s">
        <v>390</v>
      </c>
      <c r="C98" s="82" t="s">
        <v>391</v>
      </c>
      <c r="D98" s="82" t="s">
        <v>392</v>
      </c>
      <c r="E98" s="82" t="s">
        <v>78</v>
      </c>
      <c r="F98" s="65" t="s">
        <v>177</v>
      </c>
      <c r="G98" s="65" t="s">
        <v>342</v>
      </c>
      <c r="H98" s="65" t="s">
        <v>393</v>
      </c>
      <c r="I98" s="65" t="s">
        <v>16</v>
      </c>
      <c r="J98" s="65" t="s">
        <v>283</v>
      </c>
      <c r="K98" s="83">
        <v>1338655</v>
      </c>
      <c r="L98" s="84" t="s">
        <v>150</v>
      </c>
      <c r="M98" s="84" t="s">
        <v>93</v>
      </c>
      <c r="N98" s="65" t="s">
        <v>302</v>
      </c>
      <c r="O98" s="65" t="s">
        <v>303</v>
      </c>
      <c r="P98" s="65"/>
      <c r="Q98" s="65"/>
      <c r="R98" s="61">
        <v>1338655</v>
      </c>
      <c r="S98" s="64"/>
      <c r="T98" s="49"/>
      <c r="U98" s="49"/>
      <c r="V98" s="49"/>
      <c r="W98" s="49" t="s">
        <v>296</v>
      </c>
      <c r="X98" s="54" t="s">
        <v>296</v>
      </c>
      <c r="Y98" s="54" t="s">
        <v>296</v>
      </c>
      <c r="Z98" s="54" t="s">
        <v>296</v>
      </c>
      <c r="AA98" s="54" t="s">
        <v>296</v>
      </c>
      <c r="AB98" s="55" t="s">
        <v>285</v>
      </c>
      <c r="AC98" s="55" t="s">
        <v>285</v>
      </c>
      <c r="AD98" s="57" t="s">
        <v>285</v>
      </c>
      <c r="AE98" s="9">
        <f t="shared" si="4"/>
        <v>0</v>
      </c>
      <c r="AF98" s="58"/>
    </row>
    <row r="99" spans="1:32" ht="41.25" hidden="1" customHeight="1" x14ac:dyDescent="0.25">
      <c r="A99" s="48">
        <v>77</v>
      </c>
      <c r="B99" s="48" t="s">
        <v>119</v>
      </c>
      <c r="C99" s="60" t="s">
        <v>394</v>
      </c>
      <c r="D99" s="60" t="s">
        <v>395</v>
      </c>
      <c r="E99" s="60" t="s">
        <v>396</v>
      </c>
      <c r="F99" s="48" t="s">
        <v>177</v>
      </c>
      <c r="G99" s="48" t="s">
        <v>342</v>
      </c>
      <c r="H99" s="48">
        <v>16.3</v>
      </c>
      <c r="I99" s="48" t="s">
        <v>16</v>
      </c>
      <c r="J99" s="48" t="s">
        <v>283</v>
      </c>
      <c r="K99" s="62">
        <v>528120</v>
      </c>
      <c r="L99" s="63" t="s">
        <v>150</v>
      </c>
      <c r="M99" s="63" t="s">
        <v>93</v>
      </c>
      <c r="N99" s="46" t="s">
        <v>302</v>
      </c>
      <c r="O99" s="48" t="s">
        <v>303</v>
      </c>
      <c r="P99" s="48"/>
      <c r="Q99" s="48"/>
      <c r="R99" s="61">
        <v>528120</v>
      </c>
      <c r="S99" s="64"/>
      <c r="T99" s="49"/>
      <c r="U99" s="49"/>
      <c r="V99" s="49"/>
      <c r="W99" s="49" t="s">
        <v>296</v>
      </c>
      <c r="X99" s="54" t="s">
        <v>296</v>
      </c>
      <c r="Y99" s="54" t="s">
        <v>296</v>
      </c>
      <c r="Z99" s="54" t="s">
        <v>296</v>
      </c>
      <c r="AA99" s="54" t="s">
        <v>296</v>
      </c>
      <c r="AB99" s="55" t="s">
        <v>285</v>
      </c>
      <c r="AC99" s="55" t="s">
        <v>285</v>
      </c>
      <c r="AD99" s="57" t="s">
        <v>285</v>
      </c>
      <c r="AE99" s="9">
        <f t="shared" si="4"/>
        <v>0</v>
      </c>
      <c r="AF99" s="58"/>
    </row>
    <row r="100" spans="1:32" ht="44.25" hidden="1" customHeight="1" x14ac:dyDescent="0.25">
      <c r="A100" s="48">
        <v>78</v>
      </c>
      <c r="B100" s="48" t="s">
        <v>286</v>
      </c>
      <c r="C100" s="60" t="s">
        <v>397</v>
      </c>
      <c r="D100" s="60" t="s">
        <v>175</v>
      </c>
      <c r="E100" s="60" t="s">
        <v>78</v>
      </c>
      <c r="F100" s="48">
        <v>839</v>
      </c>
      <c r="G100" s="48" t="s">
        <v>282</v>
      </c>
      <c r="H100" s="48">
        <v>1</v>
      </c>
      <c r="I100" s="48" t="s">
        <v>16</v>
      </c>
      <c r="J100" s="48" t="s">
        <v>283</v>
      </c>
      <c r="K100" s="62">
        <v>3700000</v>
      </c>
      <c r="L100" s="63" t="s">
        <v>150</v>
      </c>
      <c r="M100" s="63" t="s">
        <v>93</v>
      </c>
      <c r="N100" s="46" t="s">
        <v>319</v>
      </c>
      <c r="O100" s="48" t="s">
        <v>303</v>
      </c>
      <c r="P100" s="48"/>
      <c r="Q100" s="48"/>
      <c r="R100" s="61">
        <f t="shared" si="2"/>
        <v>3700000</v>
      </c>
      <c r="S100" s="64"/>
      <c r="T100" s="49"/>
      <c r="U100" s="49"/>
      <c r="V100" s="49"/>
      <c r="W100" s="49">
        <f t="shared" si="3"/>
        <v>3700000</v>
      </c>
      <c r="X100" s="54">
        <f t="shared" si="3"/>
        <v>0</v>
      </c>
      <c r="Y100" s="54">
        <f t="shared" si="3"/>
        <v>0</v>
      </c>
      <c r="Z100" s="54">
        <f t="shared" si="3"/>
        <v>0</v>
      </c>
      <c r="AA100" s="54">
        <f t="shared" si="3"/>
        <v>0</v>
      </c>
      <c r="AB100" s="55" t="s">
        <v>303</v>
      </c>
      <c r="AC100" s="55" t="s">
        <v>285</v>
      </c>
      <c r="AD100" s="57" t="s">
        <v>285</v>
      </c>
      <c r="AE100" s="9">
        <f t="shared" si="4"/>
        <v>1</v>
      </c>
      <c r="AF100" s="58" t="s">
        <v>257</v>
      </c>
    </row>
    <row r="101" spans="1:32" ht="69.75" hidden="1" customHeight="1" x14ac:dyDescent="0.25">
      <c r="A101" s="48">
        <v>79</v>
      </c>
      <c r="B101" s="48" t="s">
        <v>119</v>
      </c>
      <c r="C101" s="60" t="s">
        <v>398</v>
      </c>
      <c r="D101" s="60" t="s">
        <v>399</v>
      </c>
      <c r="E101" s="60" t="s">
        <v>400</v>
      </c>
      <c r="F101" s="48" t="s">
        <v>177</v>
      </c>
      <c r="G101" s="48" t="s">
        <v>342</v>
      </c>
      <c r="H101" s="48">
        <v>55</v>
      </c>
      <c r="I101" s="48" t="s">
        <v>16</v>
      </c>
      <c r="J101" s="48" t="s">
        <v>283</v>
      </c>
      <c r="K101" s="62">
        <v>3400000</v>
      </c>
      <c r="L101" s="63" t="s">
        <v>150</v>
      </c>
      <c r="M101" s="63" t="s">
        <v>93</v>
      </c>
      <c r="N101" s="48" t="s">
        <v>319</v>
      </c>
      <c r="O101" s="48" t="s">
        <v>303</v>
      </c>
      <c r="P101" s="48"/>
      <c r="Q101" s="48"/>
      <c r="R101" s="61">
        <f t="shared" si="2"/>
        <v>3400000</v>
      </c>
      <c r="S101" s="64"/>
      <c r="T101" s="49"/>
      <c r="U101" s="49"/>
      <c r="V101" s="49"/>
      <c r="W101" s="49">
        <f t="shared" si="3"/>
        <v>3400000</v>
      </c>
      <c r="X101" s="54">
        <f t="shared" si="3"/>
        <v>0</v>
      </c>
      <c r="Y101" s="54">
        <f t="shared" si="3"/>
        <v>0</v>
      </c>
      <c r="Z101" s="54">
        <f t="shared" si="3"/>
        <v>0</v>
      </c>
      <c r="AA101" s="54">
        <f t="shared" si="3"/>
        <v>0</v>
      </c>
      <c r="AB101" s="55" t="s">
        <v>303</v>
      </c>
      <c r="AC101" s="55" t="s">
        <v>285</v>
      </c>
      <c r="AD101" s="57" t="s">
        <v>285</v>
      </c>
      <c r="AE101" s="9">
        <f t="shared" si="4"/>
        <v>1</v>
      </c>
      <c r="AF101" s="58" t="s">
        <v>257</v>
      </c>
    </row>
    <row r="102" spans="1:32" ht="28.5" hidden="1" customHeight="1" x14ac:dyDescent="0.25">
      <c r="A102" s="48">
        <v>80</v>
      </c>
      <c r="B102" s="48" t="s">
        <v>286</v>
      </c>
      <c r="C102" s="60" t="s">
        <v>401</v>
      </c>
      <c r="D102" s="60" t="s">
        <v>402</v>
      </c>
      <c r="E102" s="60" t="s">
        <v>403</v>
      </c>
      <c r="F102" s="48">
        <v>166</v>
      </c>
      <c r="G102" s="48" t="s">
        <v>290</v>
      </c>
      <c r="H102" s="48">
        <v>1360</v>
      </c>
      <c r="I102" s="48" t="s">
        <v>16</v>
      </c>
      <c r="J102" s="48" t="s">
        <v>283</v>
      </c>
      <c r="K102" s="62">
        <v>376632.96</v>
      </c>
      <c r="L102" s="63" t="s">
        <v>150</v>
      </c>
      <c r="M102" s="63" t="s">
        <v>93</v>
      </c>
      <c r="N102" s="48" t="s">
        <v>284</v>
      </c>
      <c r="O102" s="48" t="s">
        <v>285</v>
      </c>
      <c r="P102" s="48"/>
      <c r="Q102" s="48"/>
      <c r="R102" s="61">
        <f t="shared" si="2"/>
        <v>376632.96</v>
      </c>
      <c r="S102" s="64"/>
      <c r="T102" s="49"/>
      <c r="U102" s="49"/>
      <c r="V102" s="49"/>
      <c r="W102" s="49" t="str">
        <f t="shared" si="3"/>
        <v>-</v>
      </c>
      <c r="X102" s="54" t="str">
        <f t="shared" si="3"/>
        <v>-</v>
      </c>
      <c r="Y102" s="54" t="str">
        <f t="shared" si="3"/>
        <v>-</v>
      </c>
      <c r="Z102" s="54" t="str">
        <f t="shared" si="3"/>
        <v>-</v>
      </c>
      <c r="AA102" s="54" t="str">
        <f t="shared" si="3"/>
        <v>-</v>
      </c>
      <c r="AB102" s="55" t="s">
        <v>285</v>
      </c>
      <c r="AC102" s="55" t="s">
        <v>285</v>
      </c>
      <c r="AD102" s="57" t="s">
        <v>285</v>
      </c>
      <c r="AE102" s="9">
        <f t="shared" si="4"/>
        <v>0</v>
      </c>
      <c r="AF102" s="58" t="s">
        <v>257</v>
      </c>
    </row>
    <row r="103" spans="1:32" ht="28.5" hidden="1" customHeight="1" x14ac:dyDescent="0.25">
      <c r="A103" s="48">
        <v>81</v>
      </c>
      <c r="B103" s="65" t="s">
        <v>286</v>
      </c>
      <c r="C103" s="82" t="s">
        <v>404</v>
      </c>
      <c r="D103" s="82" t="s">
        <v>405</v>
      </c>
      <c r="E103" s="82" t="s">
        <v>406</v>
      </c>
      <c r="F103" s="65">
        <v>166</v>
      </c>
      <c r="G103" s="65" t="s">
        <v>290</v>
      </c>
      <c r="H103" s="65">
        <v>1005</v>
      </c>
      <c r="I103" s="65" t="s">
        <v>16</v>
      </c>
      <c r="J103" s="65" t="s">
        <v>283</v>
      </c>
      <c r="K103" s="83">
        <v>300000</v>
      </c>
      <c r="L103" s="84" t="s">
        <v>150</v>
      </c>
      <c r="M103" s="84" t="s">
        <v>93</v>
      </c>
      <c r="N103" s="46" t="s">
        <v>284</v>
      </c>
      <c r="O103" s="48" t="s">
        <v>285</v>
      </c>
      <c r="P103" s="65"/>
      <c r="Q103" s="65"/>
      <c r="R103" s="61">
        <f t="shared" si="2"/>
        <v>300000</v>
      </c>
      <c r="S103" s="64"/>
      <c r="T103" s="49"/>
      <c r="U103" s="49"/>
      <c r="V103" s="49"/>
      <c r="W103" s="49" t="str">
        <f t="shared" si="3"/>
        <v>-</v>
      </c>
      <c r="X103" s="54" t="str">
        <f t="shared" si="3"/>
        <v>-</v>
      </c>
      <c r="Y103" s="54" t="str">
        <f t="shared" si="3"/>
        <v>-</v>
      </c>
      <c r="Z103" s="54" t="str">
        <f t="shared" si="3"/>
        <v>-</v>
      </c>
      <c r="AA103" s="54" t="str">
        <f t="shared" si="3"/>
        <v>-</v>
      </c>
      <c r="AB103" s="55" t="s">
        <v>285</v>
      </c>
      <c r="AC103" s="55" t="s">
        <v>285</v>
      </c>
      <c r="AD103" s="57" t="s">
        <v>285</v>
      </c>
      <c r="AE103" s="9">
        <f t="shared" si="4"/>
        <v>0</v>
      </c>
      <c r="AF103" s="58" t="s">
        <v>257</v>
      </c>
    </row>
    <row r="104" spans="1:32" ht="16.5" hidden="1" customHeight="1" x14ac:dyDescent="0.25">
      <c r="A104" s="48">
        <v>82</v>
      </c>
      <c r="B104" s="48" t="s">
        <v>286</v>
      </c>
      <c r="C104" s="60" t="s">
        <v>407</v>
      </c>
      <c r="D104" s="60" t="s">
        <v>408</v>
      </c>
      <c r="E104" s="60" t="s">
        <v>409</v>
      </c>
      <c r="F104" s="48">
        <v>166</v>
      </c>
      <c r="G104" s="48" t="s">
        <v>290</v>
      </c>
      <c r="H104" s="48">
        <v>4960</v>
      </c>
      <c r="I104" s="48" t="s">
        <v>16</v>
      </c>
      <c r="J104" s="48" t="s">
        <v>283</v>
      </c>
      <c r="K104" s="62">
        <v>1123856.6399999999</v>
      </c>
      <c r="L104" s="63" t="s">
        <v>150</v>
      </c>
      <c r="M104" s="63" t="s">
        <v>93</v>
      </c>
      <c r="N104" s="46" t="s">
        <v>302</v>
      </c>
      <c r="O104" s="48" t="s">
        <v>303</v>
      </c>
      <c r="P104" s="48"/>
      <c r="Q104" s="48"/>
      <c r="R104" s="61">
        <f t="shared" si="2"/>
        <v>1123856.6399999999</v>
      </c>
      <c r="S104" s="64"/>
      <c r="T104" s="49"/>
      <c r="U104" s="49"/>
      <c r="V104" s="49"/>
      <c r="W104" s="49">
        <f t="shared" si="3"/>
        <v>1123856.6399999999</v>
      </c>
      <c r="X104" s="54">
        <f t="shared" si="3"/>
        <v>0</v>
      </c>
      <c r="Y104" s="54">
        <f t="shared" si="3"/>
        <v>0</v>
      </c>
      <c r="Z104" s="54">
        <f t="shared" si="3"/>
        <v>0</v>
      </c>
      <c r="AA104" s="54">
        <f t="shared" si="3"/>
        <v>0</v>
      </c>
      <c r="AB104" s="55" t="s">
        <v>303</v>
      </c>
      <c r="AC104" s="55" t="s">
        <v>285</v>
      </c>
      <c r="AD104" s="57" t="s">
        <v>285</v>
      </c>
      <c r="AE104" s="9">
        <f t="shared" si="4"/>
        <v>1</v>
      </c>
      <c r="AF104" s="58" t="s">
        <v>257</v>
      </c>
    </row>
    <row r="105" spans="1:32" ht="30.75" hidden="1" customHeight="1" x14ac:dyDescent="0.25">
      <c r="A105" s="48">
        <v>83</v>
      </c>
      <c r="B105" s="48" t="s">
        <v>286</v>
      </c>
      <c r="C105" s="60" t="s">
        <v>410</v>
      </c>
      <c r="D105" s="60" t="s">
        <v>411</v>
      </c>
      <c r="E105" s="60" t="s">
        <v>412</v>
      </c>
      <c r="F105" s="48">
        <v>166</v>
      </c>
      <c r="G105" s="48" t="s">
        <v>290</v>
      </c>
      <c r="H105" s="48">
        <v>1972</v>
      </c>
      <c r="I105" s="48" t="s">
        <v>16</v>
      </c>
      <c r="J105" s="48" t="s">
        <v>283</v>
      </c>
      <c r="K105" s="62">
        <v>1860521</v>
      </c>
      <c r="L105" s="63" t="s">
        <v>150</v>
      </c>
      <c r="M105" s="63" t="s">
        <v>93</v>
      </c>
      <c r="N105" s="46" t="s">
        <v>284</v>
      </c>
      <c r="O105" s="48" t="s">
        <v>285</v>
      </c>
      <c r="P105" s="48"/>
      <c r="Q105" s="48"/>
      <c r="R105" s="61">
        <f t="shared" si="2"/>
        <v>1860521</v>
      </c>
      <c r="S105" s="64"/>
      <c r="T105" s="49"/>
      <c r="U105" s="49"/>
      <c r="V105" s="49"/>
      <c r="W105" s="49" t="str">
        <f t="shared" si="3"/>
        <v>-</v>
      </c>
      <c r="X105" s="54" t="str">
        <f t="shared" si="3"/>
        <v>-</v>
      </c>
      <c r="Y105" s="54" t="str">
        <f t="shared" si="3"/>
        <v>-</v>
      </c>
      <c r="Z105" s="54" t="str">
        <f t="shared" si="3"/>
        <v>-</v>
      </c>
      <c r="AA105" s="54" t="str">
        <f t="shared" si="3"/>
        <v>-</v>
      </c>
      <c r="AB105" s="55" t="s">
        <v>285</v>
      </c>
      <c r="AC105" s="55" t="s">
        <v>285</v>
      </c>
      <c r="AD105" s="57" t="s">
        <v>285</v>
      </c>
      <c r="AE105" s="9">
        <f t="shared" si="4"/>
        <v>0</v>
      </c>
      <c r="AF105" s="58" t="s">
        <v>257</v>
      </c>
    </row>
    <row r="106" spans="1:32" ht="28.5" hidden="1" customHeight="1" x14ac:dyDescent="0.25">
      <c r="A106" s="48">
        <v>84</v>
      </c>
      <c r="B106" s="48" t="s">
        <v>286</v>
      </c>
      <c r="C106" s="60" t="s">
        <v>413</v>
      </c>
      <c r="D106" s="60" t="s">
        <v>414</v>
      </c>
      <c r="E106" s="60" t="s">
        <v>415</v>
      </c>
      <c r="F106" s="48">
        <v>166</v>
      </c>
      <c r="G106" s="48" t="s">
        <v>290</v>
      </c>
      <c r="H106" s="48">
        <v>1160</v>
      </c>
      <c r="I106" s="48" t="s">
        <v>16</v>
      </c>
      <c r="J106" s="48" t="s">
        <v>283</v>
      </c>
      <c r="K106" s="62">
        <v>6424915.2000000002</v>
      </c>
      <c r="L106" s="63" t="s">
        <v>150</v>
      </c>
      <c r="M106" s="63" t="s">
        <v>93</v>
      </c>
      <c r="N106" s="48" t="s">
        <v>302</v>
      </c>
      <c r="O106" s="48" t="s">
        <v>303</v>
      </c>
      <c r="P106" s="48"/>
      <c r="Q106" s="48"/>
      <c r="R106" s="61">
        <f t="shared" si="2"/>
        <v>6424915.2000000002</v>
      </c>
      <c r="S106" s="64"/>
      <c r="T106" s="49"/>
      <c r="U106" s="49"/>
      <c r="V106" s="49"/>
      <c r="W106" s="49">
        <f t="shared" si="3"/>
        <v>6424915.2000000002</v>
      </c>
      <c r="X106" s="54">
        <f t="shared" si="3"/>
        <v>0</v>
      </c>
      <c r="Y106" s="54">
        <f t="shared" si="3"/>
        <v>0</v>
      </c>
      <c r="Z106" s="54">
        <f t="shared" si="3"/>
        <v>0</v>
      </c>
      <c r="AA106" s="54">
        <f t="shared" si="3"/>
        <v>0</v>
      </c>
      <c r="AB106" s="55" t="s">
        <v>303</v>
      </c>
      <c r="AC106" s="55" t="s">
        <v>285</v>
      </c>
      <c r="AD106" s="57" t="s">
        <v>285</v>
      </c>
      <c r="AE106" s="9">
        <f t="shared" si="4"/>
        <v>1</v>
      </c>
      <c r="AF106" s="58" t="s">
        <v>257</v>
      </c>
    </row>
    <row r="107" spans="1:32" ht="28.5" hidden="1" customHeight="1" x14ac:dyDescent="0.25">
      <c r="A107" s="48">
        <v>85</v>
      </c>
      <c r="B107" s="48" t="s">
        <v>286</v>
      </c>
      <c r="C107" s="60" t="s">
        <v>416</v>
      </c>
      <c r="D107" s="60" t="s">
        <v>417</v>
      </c>
      <c r="E107" s="60" t="s">
        <v>418</v>
      </c>
      <c r="F107" s="48">
        <v>166</v>
      </c>
      <c r="G107" s="48" t="s">
        <v>290</v>
      </c>
      <c r="H107" s="48">
        <v>12960</v>
      </c>
      <c r="I107" s="48" t="s">
        <v>16</v>
      </c>
      <c r="J107" s="48" t="s">
        <v>283</v>
      </c>
      <c r="K107" s="62">
        <v>2771300</v>
      </c>
      <c r="L107" s="63" t="s">
        <v>150</v>
      </c>
      <c r="M107" s="63" t="s">
        <v>93</v>
      </c>
      <c r="N107" s="48" t="s">
        <v>302</v>
      </c>
      <c r="O107" s="48" t="s">
        <v>303</v>
      </c>
      <c r="P107" s="48"/>
      <c r="Q107" s="48"/>
      <c r="R107" s="61">
        <f t="shared" si="2"/>
        <v>2771300</v>
      </c>
      <c r="S107" s="64"/>
      <c r="T107" s="49"/>
      <c r="U107" s="49"/>
      <c r="V107" s="49"/>
      <c r="W107" s="49">
        <f t="shared" si="3"/>
        <v>2771300</v>
      </c>
      <c r="X107" s="54">
        <f t="shared" si="3"/>
        <v>0</v>
      </c>
      <c r="Y107" s="54">
        <f t="shared" si="3"/>
        <v>0</v>
      </c>
      <c r="Z107" s="54">
        <f t="shared" si="3"/>
        <v>0</v>
      </c>
      <c r="AA107" s="54">
        <f t="shared" si="3"/>
        <v>0</v>
      </c>
      <c r="AB107" s="55" t="s">
        <v>303</v>
      </c>
      <c r="AC107" s="55" t="s">
        <v>285</v>
      </c>
      <c r="AD107" s="57" t="s">
        <v>285</v>
      </c>
      <c r="AE107" s="9">
        <f t="shared" si="4"/>
        <v>1</v>
      </c>
      <c r="AF107" s="58" t="s">
        <v>257</v>
      </c>
    </row>
    <row r="108" spans="1:32" ht="30" hidden="1" customHeight="1" x14ac:dyDescent="0.25">
      <c r="A108" s="48">
        <v>86</v>
      </c>
      <c r="B108" s="65" t="s">
        <v>419</v>
      </c>
      <c r="C108" s="82" t="s">
        <v>420</v>
      </c>
      <c r="D108" s="82" t="s">
        <v>421</v>
      </c>
      <c r="E108" s="82" t="s">
        <v>422</v>
      </c>
      <c r="F108" s="65">
        <v>166</v>
      </c>
      <c r="G108" s="65" t="s">
        <v>290</v>
      </c>
      <c r="H108" s="65">
        <v>3910.6</v>
      </c>
      <c r="I108" s="65" t="s">
        <v>16</v>
      </c>
      <c r="J108" s="65" t="s">
        <v>283</v>
      </c>
      <c r="K108" s="83">
        <v>178266</v>
      </c>
      <c r="L108" s="84" t="s">
        <v>150</v>
      </c>
      <c r="M108" s="84" t="s">
        <v>93</v>
      </c>
      <c r="N108" s="46" t="s">
        <v>284</v>
      </c>
      <c r="O108" s="65" t="s">
        <v>285</v>
      </c>
      <c r="P108" s="65"/>
      <c r="Q108" s="65"/>
      <c r="R108" s="61">
        <f t="shared" si="2"/>
        <v>178266</v>
      </c>
      <c r="S108" s="64"/>
      <c r="T108" s="49"/>
      <c r="U108" s="49"/>
      <c r="V108" s="49"/>
      <c r="W108" s="49" t="str">
        <f t="shared" si="3"/>
        <v>-</v>
      </c>
      <c r="X108" s="54" t="str">
        <f t="shared" si="3"/>
        <v>-</v>
      </c>
      <c r="Y108" s="54" t="str">
        <f t="shared" si="3"/>
        <v>-</v>
      </c>
      <c r="Z108" s="54" t="str">
        <f t="shared" si="3"/>
        <v>-</v>
      </c>
      <c r="AA108" s="54" t="str">
        <f t="shared" si="3"/>
        <v>-</v>
      </c>
      <c r="AB108" s="55" t="s">
        <v>285</v>
      </c>
      <c r="AC108" s="55" t="s">
        <v>285</v>
      </c>
      <c r="AD108" s="57" t="s">
        <v>285</v>
      </c>
      <c r="AE108" s="9">
        <f t="shared" si="4"/>
        <v>0</v>
      </c>
      <c r="AF108" s="58" t="s">
        <v>257</v>
      </c>
    </row>
    <row r="109" spans="1:32" ht="15" hidden="1" customHeight="1" x14ac:dyDescent="0.25">
      <c r="A109" s="48">
        <v>87</v>
      </c>
      <c r="B109" s="48" t="s">
        <v>419</v>
      </c>
      <c r="C109" s="60" t="s">
        <v>423</v>
      </c>
      <c r="D109" s="60" t="s">
        <v>424</v>
      </c>
      <c r="E109" s="60" t="s">
        <v>425</v>
      </c>
      <c r="F109" s="48">
        <v>168</v>
      </c>
      <c r="G109" s="48" t="s">
        <v>342</v>
      </c>
      <c r="H109" s="48">
        <v>20.245000000000001</v>
      </c>
      <c r="I109" s="48" t="s">
        <v>16</v>
      </c>
      <c r="J109" s="48" t="s">
        <v>283</v>
      </c>
      <c r="K109" s="62">
        <v>2344310</v>
      </c>
      <c r="L109" s="63" t="s">
        <v>150</v>
      </c>
      <c r="M109" s="63" t="s">
        <v>93</v>
      </c>
      <c r="N109" s="46" t="s">
        <v>302</v>
      </c>
      <c r="O109" s="48" t="s">
        <v>303</v>
      </c>
      <c r="P109" s="48"/>
      <c r="Q109" s="48"/>
      <c r="R109" s="61">
        <f t="shared" si="2"/>
        <v>2344310</v>
      </c>
      <c r="S109" s="64"/>
      <c r="T109" s="49"/>
      <c r="U109" s="49"/>
      <c r="V109" s="49"/>
      <c r="W109" s="49">
        <f t="shared" si="3"/>
        <v>2344310</v>
      </c>
      <c r="X109" s="54">
        <f t="shared" si="3"/>
        <v>0</v>
      </c>
      <c r="Y109" s="54">
        <f t="shared" si="3"/>
        <v>0</v>
      </c>
      <c r="Z109" s="54">
        <f t="shared" si="3"/>
        <v>0</v>
      </c>
      <c r="AA109" s="54">
        <f t="shared" si="3"/>
        <v>0</v>
      </c>
      <c r="AB109" s="55" t="s">
        <v>303</v>
      </c>
      <c r="AC109" s="55" t="s">
        <v>285</v>
      </c>
      <c r="AD109" s="57" t="s">
        <v>285</v>
      </c>
      <c r="AE109" s="9">
        <f t="shared" si="4"/>
        <v>1</v>
      </c>
      <c r="AF109" s="58" t="s">
        <v>257</v>
      </c>
    </row>
    <row r="110" spans="1:32" ht="29.25" hidden="1" customHeight="1" x14ac:dyDescent="0.25">
      <c r="A110" s="48">
        <v>88</v>
      </c>
      <c r="B110" s="48" t="s">
        <v>426</v>
      </c>
      <c r="C110" s="60" t="s">
        <v>427</v>
      </c>
      <c r="D110" s="60" t="s">
        <v>428</v>
      </c>
      <c r="E110" s="60" t="s">
        <v>429</v>
      </c>
      <c r="F110" s="48">
        <v>166</v>
      </c>
      <c r="G110" s="48" t="s">
        <v>290</v>
      </c>
      <c r="H110" s="48">
        <v>8818</v>
      </c>
      <c r="I110" s="48" t="s">
        <v>16</v>
      </c>
      <c r="J110" s="48" t="s">
        <v>283</v>
      </c>
      <c r="K110" s="62">
        <v>1319780</v>
      </c>
      <c r="L110" s="63" t="s">
        <v>150</v>
      </c>
      <c r="M110" s="63" t="s">
        <v>93</v>
      </c>
      <c r="N110" s="48" t="s">
        <v>319</v>
      </c>
      <c r="O110" s="48" t="s">
        <v>303</v>
      </c>
      <c r="P110" s="48"/>
      <c r="Q110" s="48"/>
      <c r="R110" s="61">
        <f t="shared" si="2"/>
        <v>1319780</v>
      </c>
      <c r="S110" s="64"/>
      <c r="T110" s="49"/>
      <c r="U110" s="49"/>
      <c r="V110" s="49"/>
      <c r="W110" s="49">
        <f t="shared" si="3"/>
        <v>1319780</v>
      </c>
      <c r="X110" s="54">
        <f t="shared" si="3"/>
        <v>0</v>
      </c>
      <c r="Y110" s="54">
        <f t="shared" si="3"/>
        <v>0</v>
      </c>
      <c r="Z110" s="54">
        <f t="shared" si="3"/>
        <v>0</v>
      </c>
      <c r="AA110" s="54">
        <f t="shared" si="3"/>
        <v>0</v>
      </c>
      <c r="AB110" s="55" t="s">
        <v>303</v>
      </c>
      <c r="AC110" s="55" t="s">
        <v>285</v>
      </c>
      <c r="AD110" s="57" t="s">
        <v>285</v>
      </c>
      <c r="AE110" s="9">
        <f t="shared" si="4"/>
        <v>1</v>
      </c>
      <c r="AF110" s="58" t="s">
        <v>257</v>
      </c>
    </row>
    <row r="111" spans="1:32" ht="25.5" hidden="1" x14ac:dyDescent="0.25">
      <c r="A111" s="48">
        <v>89</v>
      </c>
      <c r="B111" s="48" t="s">
        <v>426</v>
      </c>
      <c r="C111" s="60" t="s">
        <v>430</v>
      </c>
      <c r="D111" s="60" t="s">
        <v>431</v>
      </c>
      <c r="E111" s="60" t="s">
        <v>155</v>
      </c>
      <c r="F111" s="48" t="s">
        <v>79</v>
      </c>
      <c r="G111" s="48" t="s">
        <v>323</v>
      </c>
      <c r="H111" s="48">
        <v>1</v>
      </c>
      <c r="I111" s="48" t="s">
        <v>16</v>
      </c>
      <c r="J111" s="48" t="s">
        <v>283</v>
      </c>
      <c r="K111" s="62">
        <v>1100000</v>
      </c>
      <c r="L111" s="63" t="s">
        <v>150</v>
      </c>
      <c r="M111" s="63" t="s">
        <v>93</v>
      </c>
      <c r="N111" s="46" t="s">
        <v>319</v>
      </c>
      <c r="O111" s="48" t="s">
        <v>303</v>
      </c>
      <c r="P111" s="48"/>
      <c r="Q111" s="48"/>
      <c r="R111" s="61">
        <f t="shared" si="2"/>
        <v>1100000</v>
      </c>
      <c r="S111" s="64"/>
      <c r="T111" s="49"/>
      <c r="U111" s="49"/>
      <c r="V111" s="49"/>
      <c r="W111" s="49">
        <f t="shared" si="3"/>
        <v>1100000</v>
      </c>
      <c r="X111" s="54">
        <f t="shared" si="3"/>
        <v>0</v>
      </c>
      <c r="Y111" s="54">
        <f t="shared" si="3"/>
        <v>0</v>
      </c>
      <c r="Z111" s="54">
        <f t="shared" si="3"/>
        <v>0</v>
      </c>
      <c r="AA111" s="54">
        <f t="shared" si="3"/>
        <v>0</v>
      </c>
      <c r="AB111" s="55" t="s">
        <v>303</v>
      </c>
      <c r="AC111" s="55" t="s">
        <v>285</v>
      </c>
      <c r="AD111" s="57" t="s">
        <v>285</v>
      </c>
      <c r="AE111" s="9">
        <f t="shared" si="4"/>
        <v>1</v>
      </c>
      <c r="AF111" s="58" t="s">
        <v>257</v>
      </c>
    </row>
    <row r="112" spans="1:32" ht="25.5" hidden="1" x14ac:dyDescent="0.25">
      <c r="A112" s="48">
        <v>90</v>
      </c>
      <c r="B112" s="48" t="s">
        <v>432</v>
      </c>
      <c r="C112" s="60" t="s">
        <v>433</v>
      </c>
      <c r="D112" s="60" t="s">
        <v>434</v>
      </c>
      <c r="E112" s="60" t="s">
        <v>435</v>
      </c>
      <c r="F112" s="48">
        <v>166</v>
      </c>
      <c r="G112" s="48" t="s">
        <v>290</v>
      </c>
      <c r="H112" s="48">
        <v>3920</v>
      </c>
      <c r="I112" s="48" t="s">
        <v>16</v>
      </c>
      <c r="J112" s="48" t="s">
        <v>283</v>
      </c>
      <c r="K112" s="68">
        <v>1318398.6399999999</v>
      </c>
      <c r="L112" s="63" t="s">
        <v>150</v>
      </c>
      <c r="M112" s="63" t="s">
        <v>93</v>
      </c>
      <c r="N112" s="48" t="s">
        <v>319</v>
      </c>
      <c r="O112" s="48" t="s">
        <v>303</v>
      </c>
      <c r="P112" s="48"/>
      <c r="Q112" s="48"/>
      <c r="R112" s="61">
        <f t="shared" si="2"/>
        <v>1318398.6399999999</v>
      </c>
      <c r="S112" s="64"/>
      <c r="T112" s="49"/>
      <c r="U112" s="49"/>
      <c r="V112" s="49"/>
      <c r="W112" s="49">
        <f t="shared" si="3"/>
        <v>1318398.6399999999</v>
      </c>
      <c r="X112" s="54">
        <f t="shared" si="3"/>
        <v>0</v>
      </c>
      <c r="Y112" s="54">
        <f t="shared" si="3"/>
        <v>0</v>
      </c>
      <c r="Z112" s="54">
        <f t="shared" si="3"/>
        <v>0</v>
      </c>
      <c r="AA112" s="54">
        <f t="shared" si="3"/>
        <v>0</v>
      </c>
      <c r="AB112" s="55" t="s">
        <v>303</v>
      </c>
      <c r="AC112" s="55" t="s">
        <v>285</v>
      </c>
      <c r="AD112" s="57" t="s">
        <v>285</v>
      </c>
      <c r="AE112" s="9">
        <f t="shared" si="4"/>
        <v>1</v>
      </c>
      <c r="AF112" s="58" t="s">
        <v>257</v>
      </c>
    </row>
    <row r="113" spans="1:32" ht="27.75" hidden="1" customHeight="1" x14ac:dyDescent="0.25">
      <c r="A113" s="48">
        <v>91</v>
      </c>
      <c r="B113" s="48" t="s">
        <v>436</v>
      </c>
      <c r="C113" s="60" t="s">
        <v>437</v>
      </c>
      <c r="D113" s="60" t="s">
        <v>438</v>
      </c>
      <c r="E113" s="60" t="s">
        <v>78</v>
      </c>
      <c r="F113" s="48" t="s">
        <v>79</v>
      </c>
      <c r="G113" s="48" t="s">
        <v>323</v>
      </c>
      <c r="H113" s="48">
        <v>1</v>
      </c>
      <c r="I113" s="48" t="s">
        <v>16</v>
      </c>
      <c r="J113" s="48" t="s">
        <v>283</v>
      </c>
      <c r="K113" s="62">
        <v>420000</v>
      </c>
      <c r="L113" s="63" t="s">
        <v>150</v>
      </c>
      <c r="M113" s="63" t="s">
        <v>93</v>
      </c>
      <c r="N113" s="48" t="s">
        <v>284</v>
      </c>
      <c r="O113" s="48" t="s">
        <v>285</v>
      </c>
      <c r="P113" s="48"/>
      <c r="Q113" s="48"/>
      <c r="R113" s="61">
        <f t="shared" si="2"/>
        <v>420000</v>
      </c>
      <c r="S113" s="64"/>
      <c r="T113" s="49"/>
      <c r="U113" s="49"/>
      <c r="V113" s="49"/>
      <c r="W113" s="49" t="str">
        <f t="shared" si="3"/>
        <v>-</v>
      </c>
      <c r="X113" s="54" t="str">
        <f t="shared" si="3"/>
        <v>-</v>
      </c>
      <c r="Y113" s="54" t="str">
        <f t="shared" si="3"/>
        <v>-</v>
      </c>
      <c r="Z113" s="54" t="str">
        <f t="shared" si="3"/>
        <v>-</v>
      </c>
      <c r="AA113" s="54" t="str">
        <f t="shared" si="3"/>
        <v>-</v>
      </c>
      <c r="AB113" s="55" t="s">
        <v>285</v>
      </c>
      <c r="AC113" s="55" t="s">
        <v>285</v>
      </c>
      <c r="AD113" s="57" t="s">
        <v>285</v>
      </c>
      <c r="AE113" s="9">
        <f t="shared" si="4"/>
        <v>0</v>
      </c>
      <c r="AF113" s="58" t="s">
        <v>257</v>
      </c>
    </row>
    <row r="114" spans="1:32" ht="28.5" hidden="1" customHeight="1" x14ac:dyDescent="0.25">
      <c r="A114" s="48">
        <v>92</v>
      </c>
      <c r="B114" s="65" t="s">
        <v>439</v>
      </c>
      <c r="C114" s="82" t="s">
        <v>440</v>
      </c>
      <c r="D114" s="82" t="s">
        <v>441</v>
      </c>
      <c r="E114" s="82" t="s">
        <v>442</v>
      </c>
      <c r="F114" s="65">
        <v>55</v>
      </c>
      <c r="G114" s="65" t="s">
        <v>443</v>
      </c>
      <c r="H114" s="65">
        <v>150</v>
      </c>
      <c r="I114" s="65" t="s">
        <v>16</v>
      </c>
      <c r="J114" s="65" t="s">
        <v>283</v>
      </c>
      <c r="K114" s="83">
        <v>350000</v>
      </c>
      <c r="L114" s="84" t="s">
        <v>150</v>
      </c>
      <c r="M114" s="84" t="s">
        <v>93</v>
      </c>
      <c r="N114" s="65" t="s">
        <v>284</v>
      </c>
      <c r="O114" s="65" t="s">
        <v>285</v>
      </c>
      <c r="P114" s="65"/>
      <c r="Q114" s="65"/>
      <c r="R114" s="61">
        <f t="shared" si="2"/>
        <v>350000</v>
      </c>
      <c r="S114" s="64"/>
      <c r="T114" s="49"/>
      <c r="U114" s="49"/>
      <c r="V114" s="49"/>
      <c r="W114" s="49" t="str">
        <f t="shared" si="3"/>
        <v>-</v>
      </c>
      <c r="X114" s="54" t="str">
        <f t="shared" si="3"/>
        <v>-</v>
      </c>
      <c r="Y114" s="54" t="str">
        <f t="shared" si="3"/>
        <v>-</v>
      </c>
      <c r="Z114" s="54" t="str">
        <f t="shared" si="3"/>
        <v>-</v>
      </c>
      <c r="AA114" s="54" t="str">
        <f t="shared" si="3"/>
        <v>-</v>
      </c>
      <c r="AB114" s="55" t="s">
        <v>285</v>
      </c>
      <c r="AC114" s="55" t="s">
        <v>285</v>
      </c>
      <c r="AD114" s="57" t="s">
        <v>285</v>
      </c>
      <c r="AE114" s="9">
        <f t="shared" si="4"/>
        <v>0</v>
      </c>
      <c r="AF114" s="58" t="s">
        <v>257</v>
      </c>
    </row>
    <row r="115" spans="1:32" ht="30" hidden="1" customHeight="1" x14ac:dyDescent="0.25">
      <c r="A115" s="48">
        <v>93</v>
      </c>
      <c r="B115" s="48" t="s">
        <v>444</v>
      </c>
      <c r="C115" s="60" t="s">
        <v>445</v>
      </c>
      <c r="D115" s="60" t="s">
        <v>446</v>
      </c>
      <c r="E115" s="60" t="s">
        <v>447</v>
      </c>
      <c r="F115" s="48">
        <v>796</v>
      </c>
      <c r="G115" s="48" t="s">
        <v>448</v>
      </c>
      <c r="H115" s="48">
        <v>16000</v>
      </c>
      <c r="I115" s="48" t="s">
        <v>16</v>
      </c>
      <c r="J115" s="48" t="s">
        <v>283</v>
      </c>
      <c r="K115" s="62">
        <v>350000</v>
      </c>
      <c r="L115" s="63" t="s">
        <v>150</v>
      </c>
      <c r="M115" s="63" t="s">
        <v>93</v>
      </c>
      <c r="N115" s="48" t="s">
        <v>284</v>
      </c>
      <c r="O115" s="48" t="s">
        <v>285</v>
      </c>
      <c r="P115" s="48"/>
      <c r="Q115" s="48"/>
      <c r="R115" s="61">
        <v>350000</v>
      </c>
      <c r="S115" s="64"/>
      <c r="T115" s="49"/>
      <c r="U115" s="49"/>
      <c r="V115" s="49"/>
      <c r="W115" s="49" t="s">
        <v>296</v>
      </c>
      <c r="X115" s="54" t="s">
        <v>296</v>
      </c>
      <c r="Y115" s="54" t="s">
        <v>296</v>
      </c>
      <c r="Z115" s="54" t="s">
        <v>296</v>
      </c>
      <c r="AA115" s="54" t="s">
        <v>296</v>
      </c>
      <c r="AB115" s="55" t="s">
        <v>285</v>
      </c>
      <c r="AC115" s="55" t="s">
        <v>285</v>
      </c>
      <c r="AD115" s="57" t="s">
        <v>285</v>
      </c>
      <c r="AE115" s="9">
        <f t="shared" si="4"/>
        <v>0</v>
      </c>
      <c r="AF115" s="58"/>
    </row>
    <row r="116" spans="1:32" ht="30" hidden="1" customHeight="1" x14ac:dyDescent="0.25">
      <c r="A116" s="48">
        <v>94</v>
      </c>
      <c r="B116" s="48" t="s">
        <v>449</v>
      </c>
      <c r="C116" s="60" t="s">
        <v>450</v>
      </c>
      <c r="D116" s="60" t="s">
        <v>451</v>
      </c>
      <c r="E116" s="60" t="s">
        <v>78</v>
      </c>
      <c r="F116" s="48">
        <v>876</v>
      </c>
      <c r="G116" s="48" t="s">
        <v>323</v>
      </c>
      <c r="H116" s="48">
        <v>1</v>
      </c>
      <c r="I116" s="48" t="s">
        <v>16</v>
      </c>
      <c r="J116" s="48" t="s">
        <v>283</v>
      </c>
      <c r="K116" s="62">
        <v>1225910.1299999999</v>
      </c>
      <c r="L116" s="63" t="s">
        <v>156</v>
      </c>
      <c r="M116" s="63" t="s">
        <v>93</v>
      </c>
      <c r="N116" s="48" t="s">
        <v>319</v>
      </c>
      <c r="O116" s="48" t="s">
        <v>303</v>
      </c>
      <c r="P116" s="48"/>
      <c r="Q116" s="48"/>
      <c r="R116" s="61">
        <v>1225910.1299999999</v>
      </c>
      <c r="S116" s="64"/>
      <c r="T116" s="49"/>
      <c r="U116" s="49"/>
      <c r="V116" s="49"/>
      <c r="W116" s="49">
        <v>1225910.1299999999</v>
      </c>
      <c r="X116" s="54">
        <v>0</v>
      </c>
      <c r="Y116" s="54">
        <v>0</v>
      </c>
      <c r="Z116" s="54">
        <v>0</v>
      </c>
      <c r="AA116" s="54">
        <v>0</v>
      </c>
      <c r="AB116" s="55" t="s">
        <v>303</v>
      </c>
      <c r="AC116" s="55" t="s">
        <v>285</v>
      </c>
      <c r="AD116" s="57" t="s">
        <v>285</v>
      </c>
      <c r="AE116" s="9">
        <f t="shared" si="4"/>
        <v>1</v>
      </c>
      <c r="AF116" s="58"/>
    </row>
    <row r="117" spans="1:32" ht="28.5" hidden="1" customHeight="1" x14ac:dyDescent="0.25">
      <c r="A117" s="48">
        <v>95</v>
      </c>
      <c r="B117" s="48" t="s">
        <v>452</v>
      </c>
      <c r="C117" s="60" t="s">
        <v>453</v>
      </c>
      <c r="D117" s="60" t="s">
        <v>454</v>
      </c>
      <c r="E117" s="60" t="s">
        <v>78</v>
      </c>
      <c r="F117" s="48">
        <v>876</v>
      </c>
      <c r="G117" s="48" t="s">
        <v>323</v>
      </c>
      <c r="H117" s="48">
        <v>1</v>
      </c>
      <c r="I117" s="48" t="s">
        <v>16</v>
      </c>
      <c r="J117" s="48" t="s">
        <v>283</v>
      </c>
      <c r="K117" s="62">
        <v>5500000</v>
      </c>
      <c r="L117" s="63" t="s">
        <v>150</v>
      </c>
      <c r="M117" s="63" t="s">
        <v>93</v>
      </c>
      <c r="N117" s="48" t="s">
        <v>319</v>
      </c>
      <c r="O117" s="48" t="s">
        <v>303</v>
      </c>
      <c r="P117" s="48"/>
      <c r="Q117" s="48"/>
      <c r="R117" s="61">
        <f t="shared" si="2"/>
        <v>5500000</v>
      </c>
      <c r="S117" s="64"/>
      <c r="T117" s="49"/>
      <c r="U117" s="49"/>
      <c r="V117" s="49"/>
      <c r="W117" s="49">
        <f t="shared" si="3"/>
        <v>5500000</v>
      </c>
      <c r="X117" s="54">
        <f t="shared" si="3"/>
        <v>0</v>
      </c>
      <c r="Y117" s="54">
        <f t="shared" si="3"/>
        <v>0</v>
      </c>
      <c r="Z117" s="54">
        <f t="shared" si="3"/>
        <v>0</v>
      </c>
      <c r="AA117" s="54">
        <f t="shared" si="3"/>
        <v>0</v>
      </c>
      <c r="AB117" s="55" t="s">
        <v>303</v>
      </c>
      <c r="AC117" s="55" t="s">
        <v>285</v>
      </c>
      <c r="AD117" s="57" t="s">
        <v>285</v>
      </c>
      <c r="AE117" s="9">
        <f t="shared" si="4"/>
        <v>1</v>
      </c>
      <c r="AF117" s="58" t="s">
        <v>257</v>
      </c>
    </row>
    <row r="118" spans="1:32" ht="17.25" hidden="1" customHeight="1" x14ac:dyDescent="0.25">
      <c r="A118" s="48">
        <v>96</v>
      </c>
      <c r="B118" s="48" t="s">
        <v>304</v>
      </c>
      <c r="C118" s="60" t="s">
        <v>305</v>
      </c>
      <c r="D118" s="60" t="s">
        <v>455</v>
      </c>
      <c r="E118" s="60" t="s">
        <v>456</v>
      </c>
      <c r="F118" s="48">
        <v>166</v>
      </c>
      <c r="G118" s="76" t="s">
        <v>290</v>
      </c>
      <c r="H118" s="48">
        <v>4165</v>
      </c>
      <c r="I118" s="48" t="s">
        <v>16</v>
      </c>
      <c r="J118" s="48" t="s">
        <v>283</v>
      </c>
      <c r="K118" s="62">
        <v>5876016</v>
      </c>
      <c r="L118" s="63" t="s">
        <v>150</v>
      </c>
      <c r="M118" s="63" t="s">
        <v>93</v>
      </c>
      <c r="N118" s="46" t="s">
        <v>302</v>
      </c>
      <c r="O118" s="48" t="s">
        <v>303</v>
      </c>
      <c r="P118" s="48"/>
      <c r="Q118" s="48"/>
      <c r="R118" s="61">
        <f t="shared" si="2"/>
        <v>5876016</v>
      </c>
      <c r="S118" s="64"/>
      <c r="T118" s="49"/>
      <c r="U118" s="49"/>
      <c r="V118" s="49"/>
      <c r="W118" s="49" t="str">
        <f t="shared" si="3"/>
        <v>-</v>
      </c>
      <c r="X118" s="54" t="str">
        <f t="shared" si="3"/>
        <v>-</v>
      </c>
      <c r="Y118" s="54" t="str">
        <f t="shared" si="3"/>
        <v>-</v>
      </c>
      <c r="Z118" s="54" t="str">
        <f t="shared" si="3"/>
        <v>-</v>
      </c>
      <c r="AA118" s="54" t="str">
        <f t="shared" si="3"/>
        <v>-</v>
      </c>
      <c r="AB118" s="55" t="s">
        <v>285</v>
      </c>
      <c r="AC118" s="55" t="s">
        <v>285</v>
      </c>
      <c r="AD118" s="57" t="s">
        <v>285</v>
      </c>
      <c r="AE118" s="9">
        <f t="shared" si="4"/>
        <v>0</v>
      </c>
      <c r="AF118" s="58" t="s">
        <v>257</v>
      </c>
    </row>
    <row r="119" spans="1:32" ht="42" hidden="1" customHeight="1" x14ac:dyDescent="0.25">
      <c r="A119" s="48">
        <v>97</v>
      </c>
      <c r="B119" s="48" t="s">
        <v>457</v>
      </c>
      <c r="C119" s="60" t="s">
        <v>458</v>
      </c>
      <c r="D119" s="60" t="s">
        <v>459</v>
      </c>
      <c r="E119" s="60" t="s">
        <v>78</v>
      </c>
      <c r="F119" s="48">
        <v>839</v>
      </c>
      <c r="G119" s="48" t="s">
        <v>282</v>
      </c>
      <c r="H119" s="48">
        <v>1</v>
      </c>
      <c r="I119" s="48" t="s">
        <v>16</v>
      </c>
      <c r="J119" s="48" t="s">
        <v>283</v>
      </c>
      <c r="K119" s="62">
        <v>500000</v>
      </c>
      <c r="L119" s="63" t="s">
        <v>150</v>
      </c>
      <c r="M119" s="63" t="s">
        <v>93</v>
      </c>
      <c r="N119" s="48" t="s">
        <v>284</v>
      </c>
      <c r="O119" s="48" t="s">
        <v>285</v>
      </c>
      <c r="P119" s="48"/>
      <c r="Q119" s="48"/>
      <c r="R119" s="61">
        <f t="shared" si="2"/>
        <v>500000</v>
      </c>
      <c r="S119" s="64"/>
      <c r="T119" s="49"/>
      <c r="U119" s="49"/>
      <c r="V119" s="49"/>
      <c r="W119" s="49" t="str">
        <f t="shared" si="3"/>
        <v>-</v>
      </c>
      <c r="X119" s="54" t="str">
        <f t="shared" si="3"/>
        <v>-</v>
      </c>
      <c r="Y119" s="54" t="str">
        <f t="shared" si="3"/>
        <v>-</v>
      </c>
      <c r="Z119" s="54" t="str">
        <f t="shared" si="3"/>
        <v>-</v>
      </c>
      <c r="AA119" s="54" t="str">
        <f t="shared" si="3"/>
        <v>-</v>
      </c>
      <c r="AB119" s="55" t="s">
        <v>285</v>
      </c>
      <c r="AC119" s="55" t="s">
        <v>285</v>
      </c>
      <c r="AD119" s="57" t="s">
        <v>285</v>
      </c>
      <c r="AE119" s="9">
        <f t="shared" si="4"/>
        <v>0</v>
      </c>
      <c r="AF119" s="58" t="s">
        <v>257</v>
      </c>
    </row>
    <row r="120" spans="1:32" ht="26.25" hidden="1" customHeight="1" x14ac:dyDescent="0.25">
      <c r="A120" s="48">
        <v>98</v>
      </c>
      <c r="B120" s="48" t="s">
        <v>460</v>
      </c>
      <c r="C120" s="60" t="s">
        <v>461</v>
      </c>
      <c r="D120" s="60" t="s">
        <v>462</v>
      </c>
      <c r="E120" s="60" t="s">
        <v>442</v>
      </c>
      <c r="F120" s="48">
        <v>839</v>
      </c>
      <c r="G120" s="48" t="s">
        <v>282</v>
      </c>
      <c r="H120" s="48">
        <v>1</v>
      </c>
      <c r="I120" s="48" t="s">
        <v>16</v>
      </c>
      <c r="J120" s="48" t="s">
        <v>283</v>
      </c>
      <c r="K120" s="62">
        <v>260000</v>
      </c>
      <c r="L120" s="63" t="s">
        <v>150</v>
      </c>
      <c r="M120" s="63" t="s">
        <v>93</v>
      </c>
      <c r="N120" s="48" t="s">
        <v>284</v>
      </c>
      <c r="O120" s="48" t="s">
        <v>285</v>
      </c>
      <c r="P120" s="48"/>
      <c r="Q120" s="48"/>
      <c r="R120" s="61">
        <f t="shared" si="2"/>
        <v>260000</v>
      </c>
      <c r="S120" s="64"/>
      <c r="T120" s="49"/>
      <c r="U120" s="49"/>
      <c r="V120" s="49"/>
      <c r="W120" s="49" t="str">
        <f t="shared" si="3"/>
        <v>-</v>
      </c>
      <c r="X120" s="54" t="str">
        <f t="shared" si="3"/>
        <v>-</v>
      </c>
      <c r="Y120" s="54" t="str">
        <f t="shared" si="3"/>
        <v>-</v>
      </c>
      <c r="Z120" s="54" t="str">
        <f t="shared" si="3"/>
        <v>-</v>
      </c>
      <c r="AA120" s="54" t="str">
        <f t="shared" si="3"/>
        <v>-</v>
      </c>
      <c r="AB120" s="55" t="s">
        <v>285</v>
      </c>
      <c r="AC120" s="55" t="s">
        <v>285</v>
      </c>
      <c r="AD120" s="57" t="s">
        <v>285</v>
      </c>
      <c r="AE120" s="9">
        <f t="shared" si="4"/>
        <v>0</v>
      </c>
      <c r="AF120" s="58" t="s">
        <v>257</v>
      </c>
    </row>
    <row r="121" spans="1:32" ht="38.25" hidden="1" x14ac:dyDescent="0.25">
      <c r="A121" s="48">
        <v>99</v>
      </c>
      <c r="B121" s="48" t="s">
        <v>463</v>
      </c>
      <c r="C121" s="60" t="s">
        <v>464</v>
      </c>
      <c r="D121" s="60" t="s">
        <v>465</v>
      </c>
      <c r="E121" s="60" t="s">
        <v>78</v>
      </c>
      <c r="F121" s="48">
        <v>839</v>
      </c>
      <c r="G121" s="48" t="s">
        <v>282</v>
      </c>
      <c r="H121" s="48">
        <v>1</v>
      </c>
      <c r="I121" s="48" t="s">
        <v>16</v>
      </c>
      <c r="J121" s="48" t="s">
        <v>283</v>
      </c>
      <c r="K121" s="62">
        <v>250000</v>
      </c>
      <c r="L121" s="63" t="s">
        <v>150</v>
      </c>
      <c r="M121" s="63" t="s">
        <v>93</v>
      </c>
      <c r="N121" s="48" t="s">
        <v>284</v>
      </c>
      <c r="O121" s="48" t="s">
        <v>285</v>
      </c>
      <c r="P121" s="48"/>
      <c r="Q121" s="48"/>
      <c r="R121" s="61">
        <f t="shared" si="2"/>
        <v>250000</v>
      </c>
      <c r="S121" s="64"/>
      <c r="T121" s="49"/>
      <c r="U121" s="49"/>
      <c r="V121" s="49"/>
      <c r="W121" s="49" t="str">
        <f t="shared" si="3"/>
        <v>-</v>
      </c>
      <c r="X121" s="54" t="str">
        <f t="shared" si="3"/>
        <v>-</v>
      </c>
      <c r="Y121" s="54" t="str">
        <f t="shared" si="3"/>
        <v>-</v>
      </c>
      <c r="Z121" s="54" t="str">
        <f t="shared" si="3"/>
        <v>-</v>
      </c>
      <c r="AA121" s="54" t="str">
        <f t="shared" si="3"/>
        <v>-</v>
      </c>
      <c r="AB121" s="55" t="s">
        <v>285</v>
      </c>
      <c r="AC121" s="55" t="s">
        <v>285</v>
      </c>
      <c r="AD121" s="57" t="s">
        <v>285</v>
      </c>
      <c r="AE121" s="9">
        <f t="shared" si="4"/>
        <v>0</v>
      </c>
      <c r="AF121" s="58" t="s">
        <v>257</v>
      </c>
    </row>
    <row r="122" spans="1:32" ht="57" hidden="1" customHeight="1" x14ac:dyDescent="0.25">
      <c r="A122" s="48">
        <v>100</v>
      </c>
      <c r="B122" s="48" t="s">
        <v>253</v>
      </c>
      <c r="C122" s="60" t="s">
        <v>466</v>
      </c>
      <c r="D122" s="60" t="s">
        <v>467</v>
      </c>
      <c r="E122" s="60" t="s">
        <v>344</v>
      </c>
      <c r="F122" s="48">
        <v>839</v>
      </c>
      <c r="G122" s="48" t="s">
        <v>282</v>
      </c>
      <c r="H122" s="48">
        <v>1</v>
      </c>
      <c r="I122" s="48" t="s">
        <v>16</v>
      </c>
      <c r="J122" s="48" t="s">
        <v>283</v>
      </c>
      <c r="K122" s="62">
        <v>300000</v>
      </c>
      <c r="L122" s="63" t="s">
        <v>150</v>
      </c>
      <c r="M122" s="63" t="s">
        <v>140</v>
      </c>
      <c r="N122" s="48" t="s">
        <v>284</v>
      </c>
      <c r="O122" s="48" t="s">
        <v>285</v>
      </c>
      <c r="P122" s="48"/>
      <c r="Q122" s="48"/>
      <c r="R122" s="61">
        <f t="shared" si="2"/>
        <v>300000</v>
      </c>
      <c r="S122" s="64"/>
      <c r="T122" s="49"/>
      <c r="U122" s="49"/>
      <c r="V122" s="49"/>
      <c r="W122" s="49" t="str">
        <f t="shared" si="3"/>
        <v>-</v>
      </c>
      <c r="X122" s="54" t="str">
        <f t="shared" si="3"/>
        <v>-</v>
      </c>
      <c r="Y122" s="54" t="str">
        <f t="shared" si="3"/>
        <v>-</v>
      </c>
      <c r="Z122" s="54" t="str">
        <f t="shared" si="3"/>
        <v>-</v>
      </c>
      <c r="AA122" s="54" t="str">
        <f t="shared" si="3"/>
        <v>-</v>
      </c>
      <c r="AB122" s="55" t="s">
        <v>285</v>
      </c>
      <c r="AC122" s="55" t="s">
        <v>285</v>
      </c>
      <c r="AD122" s="57" t="s">
        <v>285</v>
      </c>
      <c r="AE122" s="9">
        <f t="shared" si="4"/>
        <v>0</v>
      </c>
      <c r="AF122" s="58" t="s">
        <v>257</v>
      </c>
    </row>
    <row r="123" spans="1:32" ht="29.25" hidden="1" customHeight="1" x14ac:dyDescent="0.25">
      <c r="A123" s="48">
        <v>101</v>
      </c>
      <c r="B123" s="48" t="s">
        <v>468</v>
      </c>
      <c r="C123" s="60" t="s">
        <v>469</v>
      </c>
      <c r="D123" s="60" t="s">
        <v>470</v>
      </c>
      <c r="E123" s="60" t="s">
        <v>442</v>
      </c>
      <c r="F123" s="48">
        <v>796</v>
      </c>
      <c r="G123" s="48" t="s">
        <v>312</v>
      </c>
      <c r="H123" s="48">
        <v>1</v>
      </c>
      <c r="I123" s="48" t="s">
        <v>16</v>
      </c>
      <c r="J123" s="48" t="s">
        <v>283</v>
      </c>
      <c r="K123" s="62">
        <v>120000</v>
      </c>
      <c r="L123" s="63" t="s">
        <v>150</v>
      </c>
      <c r="M123" s="63" t="s">
        <v>93</v>
      </c>
      <c r="N123" s="48" t="s">
        <v>284</v>
      </c>
      <c r="O123" s="48" t="s">
        <v>285</v>
      </c>
      <c r="P123" s="48"/>
      <c r="Q123" s="48"/>
      <c r="R123" s="61">
        <f t="shared" si="2"/>
        <v>120000</v>
      </c>
      <c r="S123" s="64"/>
      <c r="T123" s="49"/>
      <c r="U123" s="49"/>
      <c r="V123" s="49"/>
      <c r="W123" s="49" t="str">
        <f t="shared" si="3"/>
        <v>-</v>
      </c>
      <c r="X123" s="54" t="str">
        <f t="shared" si="3"/>
        <v>-</v>
      </c>
      <c r="Y123" s="54" t="str">
        <f t="shared" si="3"/>
        <v>-</v>
      </c>
      <c r="Z123" s="54" t="str">
        <f t="shared" si="3"/>
        <v>-</v>
      </c>
      <c r="AA123" s="54" t="str">
        <f t="shared" si="3"/>
        <v>-</v>
      </c>
      <c r="AB123" s="55" t="s">
        <v>285</v>
      </c>
      <c r="AC123" s="55" t="s">
        <v>285</v>
      </c>
      <c r="AD123" s="57" t="s">
        <v>285</v>
      </c>
      <c r="AE123" s="9">
        <f t="shared" si="4"/>
        <v>0</v>
      </c>
      <c r="AF123" s="58" t="s">
        <v>257</v>
      </c>
    </row>
    <row r="124" spans="1:32" ht="29.25" hidden="1" customHeight="1" x14ac:dyDescent="0.25">
      <c r="A124" s="48">
        <v>102</v>
      </c>
      <c r="B124" s="48" t="s">
        <v>471</v>
      </c>
      <c r="C124" s="60" t="s">
        <v>472</v>
      </c>
      <c r="D124" s="60" t="s">
        <v>473</v>
      </c>
      <c r="E124" s="60" t="s">
        <v>442</v>
      </c>
      <c r="F124" s="48">
        <v>876</v>
      </c>
      <c r="G124" s="48" t="s">
        <v>362</v>
      </c>
      <c r="H124" s="48">
        <v>1</v>
      </c>
      <c r="I124" s="48" t="s">
        <v>16</v>
      </c>
      <c r="J124" s="48" t="s">
        <v>283</v>
      </c>
      <c r="K124" s="62">
        <v>375000</v>
      </c>
      <c r="L124" s="63" t="s">
        <v>150</v>
      </c>
      <c r="M124" s="63" t="s">
        <v>93</v>
      </c>
      <c r="N124" s="48" t="s">
        <v>284</v>
      </c>
      <c r="O124" s="48" t="s">
        <v>285</v>
      </c>
      <c r="P124" s="48"/>
      <c r="Q124" s="48"/>
      <c r="R124" s="61">
        <f t="shared" si="2"/>
        <v>375000</v>
      </c>
      <c r="S124" s="64"/>
      <c r="T124" s="49"/>
      <c r="U124" s="49"/>
      <c r="V124" s="49"/>
      <c r="W124" s="49" t="str">
        <f t="shared" si="3"/>
        <v>-</v>
      </c>
      <c r="X124" s="54" t="str">
        <f t="shared" si="3"/>
        <v>-</v>
      </c>
      <c r="Y124" s="54" t="str">
        <f t="shared" si="3"/>
        <v>-</v>
      </c>
      <c r="Z124" s="54" t="str">
        <f t="shared" si="3"/>
        <v>-</v>
      </c>
      <c r="AA124" s="54" t="str">
        <f t="shared" si="3"/>
        <v>-</v>
      </c>
      <c r="AB124" s="55" t="s">
        <v>285</v>
      </c>
      <c r="AC124" s="55" t="s">
        <v>285</v>
      </c>
      <c r="AD124" s="57" t="s">
        <v>285</v>
      </c>
      <c r="AE124" s="9">
        <f t="shared" si="4"/>
        <v>0</v>
      </c>
      <c r="AF124" s="58" t="s">
        <v>257</v>
      </c>
    </row>
    <row r="125" spans="1:32" ht="39.75" hidden="1" customHeight="1" x14ac:dyDescent="0.25">
      <c r="A125" s="48">
        <v>103</v>
      </c>
      <c r="B125" s="48" t="s">
        <v>243</v>
      </c>
      <c r="C125" s="60" t="s">
        <v>474</v>
      </c>
      <c r="D125" s="60" t="s">
        <v>475</v>
      </c>
      <c r="E125" s="60" t="s">
        <v>344</v>
      </c>
      <c r="F125" s="48">
        <v>876</v>
      </c>
      <c r="G125" s="48" t="s">
        <v>323</v>
      </c>
      <c r="H125" s="48" t="s">
        <v>44</v>
      </c>
      <c r="I125" s="48" t="s">
        <v>16</v>
      </c>
      <c r="J125" s="48" t="s">
        <v>283</v>
      </c>
      <c r="K125" s="62">
        <v>565852</v>
      </c>
      <c r="L125" s="63" t="s">
        <v>150</v>
      </c>
      <c r="M125" s="63" t="s">
        <v>93</v>
      </c>
      <c r="N125" s="48" t="s">
        <v>319</v>
      </c>
      <c r="O125" s="48" t="s">
        <v>303</v>
      </c>
      <c r="P125" s="48"/>
      <c r="Q125" s="48"/>
      <c r="R125" s="61">
        <f t="shared" ref="R125:R128" si="5">K125</f>
        <v>565852</v>
      </c>
      <c r="S125" s="64"/>
      <c r="T125" s="49"/>
      <c r="U125" s="49"/>
      <c r="V125" s="49"/>
      <c r="W125" s="49">
        <f t="shared" ref="W125:AA175" si="6">IF($AB125="нет","-",R125)</f>
        <v>565852</v>
      </c>
      <c r="X125" s="54">
        <f t="shared" si="6"/>
        <v>0</v>
      </c>
      <c r="Y125" s="54">
        <f t="shared" si="6"/>
        <v>0</v>
      </c>
      <c r="Z125" s="54">
        <f t="shared" si="6"/>
        <v>0</v>
      </c>
      <c r="AA125" s="54">
        <f t="shared" si="6"/>
        <v>0</v>
      </c>
      <c r="AB125" s="55" t="s">
        <v>303</v>
      </c>
      <c r="AC125" s="55" t="s">
        <v>285</v>
      </c>
      <c r="AD125" s="57" t="s">
        <v>285</v>
      </c>
      <c r="AE125" s="9">
        <f t="shared" si="4"/>
        <v>1</v>
      </c>
      <c r="AF125" s="58" t="s">
        <v>257</v>
      </c>
    </row>
    <row r="126" spans="1:32" ht="30" hidden="1" customHeight="1" x14ac:dyDescent="0.25">
      <c r="A126" s="48">
        <v>104</v>
      </c>
      <c r="B126" s="48" t="s">
        <v>316</v>
      </c>
      <c r="C126" s="60" t="s">
        <v>476</v>
      </c>
      <c r="D126" s="60" t="s">
        <v>477</v>
      </c>
      <c r="E126" s="60" t="s">
        <v>442</v>
      </c>
      <c r="F126" s="48">
        <v>796</v>
      </c>
      <c r="G126" s="48" t="s">
        <v>312</v>
      </c>
      <c r="H126" s="48">
        <v>1</v>
      </c>
      <c r="I126" s="48" t="s">
        <v>16</v>
      </c>
      <c r="J126" s="48" t="s">
        <v>283</v>
      </c>
      <c r="K126" s="62">
        <v>500000</v>
      </c>
      <c r="L126" s="63" t="s">
        <v>150</v>
      </c>
      <c r="M126" s="63" t="s">
        <v>93</v>
      </c>
      <c r="N126" s="48" t="s">
        <v>284</v>
      </c>
      <c r="O126" s="48" t="s">
        <v>285</v>
      </c>
      <c r="P126" s="48"/>
      <c r="Q126" s="48"/>
      <c r="R126" s="61">
        <f t="shared" si="5"/>
        <v>500000</v>
      </c>
      <c r="S126" s="64"/>
      <c r="T126" s="49"/>
      <c r="U126" s="49"/>
      <c r="V126" s="49"/>
      <c r="W126" s="49" t="str">
        <f t="shared" si="6"/>
        <v>-</v>
      </c>
      <c r="X126" s="54" t="str">
        <f t="shared" si="6"/>
        <v>-</v>
      </c>
      <c r="Y126" s="54" t="str">
        <f t="shared" si="6"/>
        <v>-</v>
      </c>
      <c r="Z126" s="54" t="str">
        <f t="shared" si="6"/>
        <v>-</v>
      </c>
      <c r="AA126" s="54" t="str">
        <f t="shared" si="6"/>
        <v>-</v>
      </c>
      <c r="AB126" s="55" t="s">
        <v>285</v>
      </c>
      <c r="AC126" s="55" t="s">
        <v>285</v>
      </c>
      <c r="AD126" s="57" t="s">
        <v>285</v>
      </c>
      <c r="AE126" s="9">
        <f t="shared" si="4"/>
        <v>0</v>
      </c>
      <c r="AF126" s="58" t="s">
        <v>257</v>
      </c>
    </row>
    <row r="127" spans="1:32" ht="38.25" hidden="1" x14ac:dyDescent="0.25">
      <c r="A127" s="48">
        <v>105</v>
      </c>
      <c r="B127" s="48" t="s">
        <v>478</v>
      </c>
      <c r="C127" s="60" t="s">
        <v>479</v>
      </c>
      <c r="D127" s="60" t="s">
        <v>480</v>
      </c>
      <c r="E127" s="60" t="s">
        <v>78</v>
      </c>
      <c r="F127" s="48">
        <v>876</v>
      </c>
      <c r="G127" s="48" t="s">
        <v>386</v>
      </c>
      <c r="H127" s="48" t="s">
        <v>44</v>
      </c>
      <c r="I127" s="48" t="s">
        <v>16</v>
      </c>
      <c r="J127" s="48" t="s">
        <v>283</v>
      </c>
      <c r="K127" s="62">
        <v>500000</v>
      </c>
      <c r="L127" s="63" t="s">
        <v>150</v>
      </c>
      <c r="M127" s="63" t="s">
        <v>93</v>
      </c>
      <c r="N127" s="48" t="s">
        <v>284</v>
      </c>
      <c r="O127" s="48" t="s">
        <v>285</v>
      </c>
      <c r="P127" s="48"/>
      <c r="Q127" s="48"/>
      <c r="R127" s="61">
        <f t="shared" si="5"/>
        <v>500000</v>
      </c>
      <c r="S127" s="64"/>
      <c r="T127" s="49"/>
      <c r="U127" s="49"/>
      <c r="V127" s="49"/>
      <c r="W127" s="49" t="str">
        <f t="shared" si="6"/>
        <v>-</v>
      </c>
      <c r="X127" s="54" t="str">
        <f t="shared" si="6"/>
        <v>-</v>
      </c>
      <c r="Y127" s="54" t="str">
        <f t="shared" si="6"/>
        <v>-</v>
      </c>
      <c r="Z127" s="54" t="str">
        <f t="shared" si="6"/>
        <v>-</v>
      </c>
      <c r="AA127" s="54" t="str">
        <f t="shared" si="6"/>
        <v>-</v>
      </c>
      <c r="AB127" s="55" t="s">
        <v>285</v>
      </c>
      <c r="AC127" s="55" t="s">
        <v>285</v>
      </c>
      <c r="AD127" s="57" t="s">
        <v>285</v>
      </c>
      <c r="AE127" s="9">
        <f t="shared" si="4"/>
        <v>0</v>
      </c>
      <c r="AF127" s="58" t="s">
        <v>257</v>
      </c>
    </row>
    <row r="128" spans="1:32" ht="30" hidden="1" customHeight="1" x14ac:dyDescent="0.25">
      <c r="A128" s="48">
        <v>106</v>
      </c>
      <c r="B128" s="97">
        <v>44227</v>
      </c>
      <c r="C128" s="60" t="s">
        <v>481</v>
      </c>
      <c r="D128" s="60" t="s">
        <v>482</v>
      </c>
      <c r="E128" s="60" t="s">
        <v>155</v>
      </c>
      <c r="F128" s="48">
        <v>839</v>
      </c>
      <c r="G128" s="48" t="s">
        <v>282</v>
      </c>
      <c r="H128" s="48">
        <v>1</v>
      </c>
      <c r="I128" s="48" t="s">
        <v>16</v>
      </c>
      <c r="J128" s="48" t="s">
        <v>283</v>
      </c>
      <c r="K128" s="62">
        <v>300000</v>
      </c>
      <c r="L128" s="63" t="s">
        <v>150</v>
      </c>
      <c r="M128" s="63" t="s">
        <v>93</v>
      </c>
      <c r="N128" s="48" t="s">
        <v>284</v>
      </c>
      <c r="O128" s="48" t="s">
        <v>285</v>
      </c>
      <c r="P128" s="48"/>
      <c r="Q128" s="48"/>
      <c r="R128" s="61">
        <f t="shared" si="5"/>
        <v>300000</v>
      </c>
      <c r="S128" s="64"/>
      <c r="T128" s="49"/>
      <c r="U128" s="49"/>
      <c r="V128" s="49"/>
      <c r="W128" s="49" t="str">
        <f t="shared" si="6"/>
        <v>-</v>
      </c>
      <c r="X128" s="54" t="str">
        <f t="shared" si="6"/>
        <v>-</v>
      </c>
      <c r="Y128" s="54" t="str">
        <f t="shared" si="6"/>
        <v>-</v>
      </c>
      <c r="Z128" s="54" t="str">
        <f t="shared" si="6"/>
        <v>-</v>
      </c>
      <c r="AA128" s="54" t="str">
        <f t="shared" si="6"/>
        <v>-</v>
      </c>
      <c r="AB128" s="55" t="s">
        <v>285</v>
      </c>
      <c r="AC128" s="55" t="s">
        <v>285</v>
      </c>
      <c r="AD128" s="57" t="s">
        <v>285</v>
      </c>
      <c r="AE128" s="9">
        <f t="shared" si="4"/>
        <v>0</v>
      </c>
      <c r="AF128" s="58" t="s">
        <v>483</v>
      </c>
    </row>
    <row r="129" spans="1:32" ht="27.75" hidden="1" customHeight="1" x14ac:dyDescent="0.25">
      <c r="A129" s="48">
        <v>107</v>
      </c>
      <c r="B129" s="48" t="s">
        <v>147</v>
      </c>
      <c r="C129" s="60" t="s">
        <v>148</v>
      </c>
      <c r="D129" s="60" t="s">
        <v>149</v>
      </c>
      <c r="E129" s="60" t="s">
        <v>78</v>
      </c>
      <c r="F129" s="48">
        <v>876</v>
      </c>
      <c r="G129" s="48" t="s">
        <v>386</v>
      </c>
      <c r="H129" s="48">
        <v>1</v>
      </c>
      <c r="I129" s="48" t="s">
        <v>16</v>
      </c>
      <c r="J129" s="48" t="s">
        <v>283</v>
      </c>
      <c r="K129" s="62">
        <v>200000</v>
      </c>
      <c r="L129" s="63" t="s">
        <v>150</v>
      </c>
      <c r="M129" s="63" t="s">
        <v>484</v>
      </c>
      <c r="N129" s="48" t="s">
        <v>284</v>
      </c>
      <c r="O129" s="48" t="s">
        <v>285</v>
      </c>
      <c r="P129" s="48"/>
      <c r="Q129" s="48"/>
      <c r="R129" s="61">
        <v>180000</v>
      </c>
      <c r="S129" s="64">
        <v>20000</v>
      </c>
      <c r="T129" s="49"/>
      <c r="U129" s="49"/>
      <c r="V129" s="49"/>
      <c r="W129" s="49" t="str">
        <f t="shared" si="6"/>
        <v>-</v>
      </c>
      <c r="X129" s="54" t="str">
        <f t="shared" si="6"/>
        <v>-</v>
      </c>
      <c r="Y129" s="54" t="str">
        <f t="shared" si="6"/>
        <v>-</v>
      </c>
      <c r="Z129" s="54" t="str">
        <f t="shared" si="6"/>
        <v>-</v>
      </c>
      <c r="AA129" s="54" t="str">
        <f t="shared" si="6"/>
        <v>-</v>
      </c>
      <c r="AB129" s="55" t="s">
        <v>285</v>
      </c>
      <c r="AC129" s="55" t="s">
        <v>285</v>
      </c>
      <c r="AD129" s="57" t="s">
        <v>285</v>
      </c>
      <c r="AE129" s="9">
        <f t="shared" si="4"/>
        <v>0</v>
      </c>
      <c r="AF129" s="58" t="s">
        <v>257</v>
      </c>
    </row>
    <row r="130" spans="1:32" ht="27.75" hidden="1" customHeight="1" x14ac:dyDescent="0.25">
      <c r="A130" s="48">
        <v>108</v>
      </c>
      <c r="B130" s="48" t="s">
        <v>485</v>
      </c>
      <c r="C130" s="60" t="s">
        <v>486</v>
      </c>
      <c r="D130" s="60" t="s">
        <v>487</v>
      </c>
      <c r="E130" s="60" t="s">
        <v>155</v>
      </c>
      <c r="F130" s="48">
        <v>839</v>
      </c>
      <c r="G130" s="48" t="s">
        <v>282</v>
      </c>
      <c r="H130" s="48">
        <v>1</v>
      </c>
      <c r="I130" s="48" t="s">
        <v>16</v>
      </c>
      <c r="J130" s="48" t="s">
        <v>283</v>
      </c>
      <c r="K130" s="62">
        <v>500000</v>
      </c>
      <c r="L130" s="63" t="s">
        <v>150</v>
      </c>
      <c r="M130" s="63" t="s">
        <v>93</v>
      </c>
      <c r="N130" s="48" t="s">
        <v>302</v>
      </c>
      <c r="O130" s="48" t="s">
        <v>303</v>
      </c>
      <c r="P130" s="48"/>
      <c r="Q130" s="48"/>
      <c r="R130" s="61">
        <f>K130</f>
        <v>500000</v>
      </c>
      <c r="S130" s="64"/>
      <c r="T130" s="49"/>
      <c r="U130" s="49"/>
      <c r="V130" s="49"/>
      <c r="W130" s="49">
        <f t="shared" si="6"/>
        <v>500000</v>
      </c>
      <c r="X130" s="54">
        <f t="shared" si="6"/>
        <v>0</v>
      </c>
      <c r="Y130" s="54">
        <f t="shared" si="6"/>
        <v>0</v>
      </c>
      <c r="Z130" s="54">
        <f t="shared" si="6"/>
        <v>0</v>
      </c>
      <c r="AA130" s="54">
        <f t="shared" si="6"/>
        <v>0</v>
      </c>
      <c r="AB130" s="55" t="s">
        <v>303</v>
      </c>
      <c r="AC130" s="55" t="s">
        <v>285</v>
      </c>
      <c r="AD130" s="57" t="s">
        <v>285</v>
      </c>
      <c r="AE130" s="9">
        <f t="shared" si="4"/>
        <v>1</v>
      </c>
      <c r="AF130" s="58" t="s">
        <v>257</v>
      </c>
    </row>
    <row r="131" spans="1:32" ht="42.75" hidden="1" customHeight="1" x14ac:dyDescent="0.25">
      <c r="A131" s="48">
        <v>109</v>
      </c>
      <c r="B131" s="48" t="s">
        <v>349</v>
      </c>
      <c r="C131" s="60" t="s">
        <v>350</v>
      </c>
      <c r="D131" s="60" t="s">
        <v>488</v>
      </c>
      <c r="E131" s="60" t="s">
        <v>357</v>
      </c>
      <c r="F131" s="48">
        <v>796</v>
      </c>
      <c r="G131" s="48" t="s">
        <v>312</v>
      </c>
      <c r="H131" s="48">
        <v>74</v>
      </c>
      <c r="I131" s="48" t="s">
        <v>16</v>
      </c>
      <c r="J131" s="48" t="s">
        <v>283</v>
      </c>
      <c r="K131" s="62">
        <v>160000</v>
      </c>
      <c r="L131" s="63" t="s">
        <v>150</v>
      </c>
      <c r="M131" s="63" t="s">
        <v>93</v>
      </c>
      <c r="N131" s="48" t="s">
        <v>284</v>
      </c>
      <c r="O131" s="48" t="s">
        <v>285</v>
      </c>
      <c r="P131" s="48"/>
      <c r="Q131" s="48"/>
      <c r="R131" s="61">
        <f t="shared" ref="R131:R157" si="7">K131</f>
        <v>160000</v>
      </c>
      <c r="S131" s="64" t="s">
        <v>296</v>
      </c>
      <c r="T131" s="49"/>
      <c r="U131" s="49"/>
      <c r="V131" s="49"/>
      <c r="W131" s="49" t="str">
        <f t="shared" si="6"/>
        <v>-</v>
      </c>
      <c r="X131" s="54" t="str">
        <f t="shared" si="6"/>
        <v>-</v>
      </c>
      <c r="Y131" s="54" t="str">
        <f t="shared" si="6"/>
        <v>-</v>
      </c>
      <c r="Z131" s="54" t="str">
        <f t="shared" si="6"/>
        <v>-</v>
      </c>
      <c r="AA131" s="54" t="str">
        <f t="shared" si="6"/>
        <v>-</v>
      </c>
      <c r="AB131" s="55" t="s">
        <v>285</v>
      </c>
      <c r="AC131" s="55" t="s">
        <v>285</v>
      </c>
      <c r="AD131" s="57" t="s">
        <v>285</v>
      </c>
      <c r="AE131" s="9">
        <f t="shared" si="4"/>
        <v>0</v>
      </c>
      <c r="AF131" s="58" t="s">
        <v>257</v>
      </c>
    </row>
    <row r="132" spans="1:32" ht="28.5" hidden="1" customHeight="1" x14ac:dyDescent="0.25">
      <c r="A132" s="48">
        <v>110</v>
      </c>
      <c r="B132" s="48" t="s">
        <v>349</v>
      </c>
      <c r="C132" s="60" t="s">
        <v>350</v>
      </c>
      <c r="D132" s="60" t="s">
        <v>489</v>
      </c>
      <c r="E132" s="60" t="s">
        <v>490</v>
      </c>
      <c r="F132" s="48">
        <v>876</v>
      </c>
      <c r="G132" s="48" t="s">
        <v>323</v>
      </c>
      <c r="H132" s="48">
        <v>1</v>
      </c>
      <c r="I132" s="48" t="s">
        <v>16</v>
      </c>
      <c r="J132" s="48" t="s">
        <v>283</v>
      </c>
      <c r="K132" s="62">
        <v>54444</v>
      </c>
      <c r="L132" s="63" t="s">
        <v>150</v>
      </c>
      <c r="M132" s="63" t="s">
        <v>150</v>
      </c>
      <c r="N132" s="48" t="s">
        <v>284</v>
      </c>
      <c r="O132" s="48" t="s">
        <v>285</v>
      </c>
      <c r="P132" s="48"/>
      <c r="Q132" s="48"/>
      <c r="R132" s="61">
        <v>54444</v>
      </c>
      <c r="S132" s="64"/>
      <c r="T132" s="49"/>
      <c r="U132" s="49"/>
      <c r="V132" s="49"/>
      <c r="W132" s="49" t="s">
        <v>296</v>
      </c>
      <c r="X132" s="54" t="s">
        <v>296</v>
      </c>
      <c r="Y132" s="54" t="s">
        <v>296</v>
      </c>
      <c r="Z132" s="54" t="s">
        <v>296</v>
      </c>
      <c r="AA132" s="54" t="s">
        <v>296</v>
      </c>
      <c r="AB132" s="55" t="s">
        <v>285</v>
      </c>
      <c r="AC132" s="55" t="s">
        <v>285</v>
      </c>
      <c r="AD132" s="57" t="s">
        <v>285</v>
      </c>
      <c r="AE132" s="9">
        <f t="shared" si="4"/>
        <v>0</v>
      </c>
      <c r="AF132" s="58"/>
    </row>
    <row r="133" spans="1:32" ht="55.5" hidden="1" customHeight="1" x14ac:dyDescent="0.25">
      <c r="A133" s="48">
        <v>111</v>
      </c>
      <c r="B133" s="48" t="s">
        <v>491</v>
      </c>
      <c r="C133" s="60" t="s">
        <v>492</v>
      </c>
      <c r="D133" s="60" t="s">
        <v>493</v>
      </c>
      <c r="E133" s="60" t="s">
        <v>494</v>
      </c>
      <c r="F133" s="48">
        <v>876</v>
      </c>
      <c r="G133" s="48" t="s">
        <v>323</v>
      </c>
      <c r="H133" s="48" t="s">
        <v>44</v>
      </c>
      <c r="I133" s="48" t="s">
        <v>16</v>
      </c>
      <c r="J133" s="48" t="s">
        <v>283</v>
      </c>
      <c r="K133" s="62">
        <v>700000</v>
      </c>
      <c r="L133" s="63" t="s">
        <v>150</v>
      </c>
      <c r="M133" s="63" t="s">
        <v>495</v>
      </c>
      <c r="N133" s="48" t="s">
        <v>284</v>
      </c>
      <c r="O133" s="48" t="s">
        <v>285</v>
      </c>
      <c r="P133" s="48"/>
      <c r="Q133" s="48"/>
      <c r="R133" s="61">
        <f t="shared" si="7"/>
        <v>700000</v>
      </c>
      <c r="S133" s="64"/>
      <c r="T133" s="49"/>
      <c r="U133" s="49"/>
      <c r="V133" s="49"/>
      <c r="W133" s="49" t="str">
        <f t="shared" si="6"/>
        <v>-</v>
      </c>
      <c r="X133" s="54" t="str">
        <f t="shared" si="6"/>
        <v>-</v>
      </c>
      <c r="Y133" s="54" t="str">
        <f t="shared" si="6"/>
        <v>-</v>
      </c>
      <c r="Z133" s="54" t="str">
        <f t="shared" si="6"/>
        <v>-</v>
      </c>
      <c r="AA133" s="54" t="str">
        <f t="shared" si="6"/>
        <v>-</v>
      </c>
      <c r="AB133" s="55" t="s">
        <v>285</v>
      </c>
      <c r="AC133" s="55" t="s">
        <v>285</v>
      </c>
      <c r="AD133" s="57" t="s">
        <v>285</v>
      </c>
      <c r="AE133" s="9">
        <f t="shared" si="4"/>
        <v>0</v>
      </c>
      <c r="AF133" s="58" t="s">
        <v>257</v>
      </c>
    </row>
    <row r="134" spans="1:32" ht="28.5" hidden="1" customHeight="1" x14ac:dyDescent="0.25">
      <c r="A134" s="48">
        <v>112</v>
      </c>
      <c r="B134" s="48" t="s">
        <v>97</v>
      </c>
      <c r="C134" s="60" t="s">
        <v>496</v>
      </c>
      <c r="D134" s="60" t="s">
        <v>497</v>
      </c>
      <c r="E134" s="60" t="s">
        <v>344</v>
      </c>
      <c r="F134" s="48">
        <v>876</v>
      </c>
      <c r="G134" s="48" t="s">
        <v>362</v>
      </c>
      <c r="H134" s="48" t="s">
        <v>44</v>
      </c>
      <c r="I134" s="48" t="s">
        <v>16</v>
      </c>
      <c r="J134" s="48" t="s">
        <v>283</v>
      </c>
      <c r="K134" s="62">
        <v>300000</v>
      </c>
      <c r="L134" s="63" t="s">
        <v>150</v>
      </c>
      <c r="M134" s="63" t="s">
        <v>93</v>
      </c>
      <c r="N134" s="48" t="s">
        <v>284</v>
      </c>
      <c r="O134" s="48" t="s">
        <v>285</v>
      </c>
      <c r="P134" s="48"/>
      <c r="Q134" s="48"/>
      <c r="R134" s="61">
        <f t="shared" si="7"/>
        <v>300000</v>
      </c>
      <c r="S134" s="64"/>
      <c r="T134" s="49"/>
      <c r="U134" s="49"/>
      <c r="V134" s="49"/>
      <c r="W134" s="49" t="str">
        <f t="shared" si="6"/>
        <v>-</v>
      </c>
      <c r="X134" s="54" t="str">
        <f t="shared" si="6"/>
        <v>-</v>
      </c>
      <c r="Y134" s="54" t="str">
        <f t="shared" si="6"/>
        <v>-</v>
      </c>
      <c r="Z134" s="54" t="str">
        <f t="shared" si="6"/>
        <v>-</v>
      </c>
      <c r="AA134" s="54" t="str">
        <f t="shared" si="6"/>
        <v>-</v>
      </c>
      <c r="AB134" s="55" t="s">
        <v>285</v>
      </c>
      <c r="AC134" s="55" t="s">
        <v>285</v>
      </c>
      <c r="AD134" s="57" t="s">
        <v>285</v>
      </c>
      <c r="AE134" s="9">
        <f t="shared" si="4"/>
        <v>0</v>
      </c>
      <c r="AF134" s="58" t="s">
        <v>257</v>
      </c>
    </row>
    <row r="135" spans="1:32" ht="57" hidden="1" customHeight="1" x14ac:dyDescent="0.25">
      <c r="A135" s="48">
        <v>113</v>
      </c>
      <c r="B135" s="48" t="s">
        <v>498</v>
      </c>
      <c r="C135" s="60" t="s">
        <v>499</v>
      </c>
      <c r="D135" s="60" t="s">
        <v>500</v>
      </c>
      <c r="E135" s="60" t="s">
        <v>366</v>
      </c>
      <c r="F135" s="48">
        <v>876</v>
      </c>
      <c r="G135" s="48" t="s">
        <v>323</v>
      </c>
      <c r="H135" s="48" t="s">
        <v>44</v>
      </c>
      <c r="I135" s="48" t="s">
        <v>16</v>
      </c>
      <c r="J135" s="48" t="s">
        <v>283</v>
      </c>
      <c r="K135" s="62">
        <v>600000</v>
      </c>
      <c r="L135" s="63" t="s">
        <v>150</v>
      </c>
      <c r="M135" s="63" t="s">
        <v>93</v>
      </c>
      <c r="N135" s="48" t="s">
        <v>284</v>
      </c>
      <c r="O135" s="48" t="s">
        <v>285</v>
      </c>
      <c r="P135" s="48"/>
      <c r="Q135" s="48"/>
      <c r="R135" s="61">
        <f t="shared" si="7"/>
        <v>600000</v>
      </c>
      <c r="S135" s="64"/>
      <c r="T135" s="49"/>
      <c r="U135" s="49"/>
      <c r="V135" s="49"/>
      <c r="W135" s="49" t="str">
        <f t="shared" si="6"/>
        <v>-</v>
      </c>
      <c r="X135" s="54" t="str">
        <f t="shared" si="6"/>
        <v>-</v>
      </c>
      <c r="Y135" s="54" t="str">
        <f t="shared" si="6"/>
        <v>-</v>
      </c>
      <c r="Z135" s="54" t="str">
        <f t="shared" si="6"/>
        <v>-</v>
      </c>
      <c r="AA135" s="54" t="str">
        <f t="shared" si="6"/>
        <v>-</v>
      </c>
      <c r="AB135" s="55" t="s">
        <v>285</v>
      </c>
      <c r="AC135" s="55" t="s">
        <v>285</v>
      </c>
      <c r="AD135" s="57" t="s">
        <v>285</v>
      </c>
      <c r="AE135" s="9">
        <f t="shared" si="4"/>
        <v>0</v>
      </c>
      <c r="AF135" s="58" t="s">
        <v>257</v>
      </c>
    </row>
    <row r="136" spans="1:32" ht="41.25" hidden="1" customHeight="1" x14ac:dyDescent="0.25">
      <c r="A136" s="48">
        <v>114</v>
      </c>
      <c r="B136" s="48" t="s">
        <v>97</v>
      </c>
      <c r="C136" s="60" t="s">
        <v>131</v>
      </c>
      <c r="D136" s="60" t="s">
        <v>501</v>
      </c>
      <c r="E136" s="60" t="s">
        <v>344</v>
      </c>
      <c r="F136" s="48">
        <v>876</v>
      </c>
      <c r="G136" s="48" t="s">
        <v>362</v>
      </c>
      <c r="H136" s="48" t="s">
        <v>44</v>
      </c>
      <c r="I136" s="48" t="s">
        <v>16</v>
      </c>
      <c r="J136" s="48" t="s">
        <v>283</v>
      </c>
      <c r="K136" s="62">
        <v>75600</v>
      </c>
      <c r="L136" s="63" t="s">
        <v>150</v>
      </c>
      <c r="M136" s="63" t="s">
        <v>93</v>
      </c>
      <c r="N136" s="48" t="s">
        <v>284</v>
      </c>
      <c r="O136" s="48" t="s">
        <v>285</v>
      </c>
      <c r="P136" s="48"/>
      <c r="Q136" s="48"/>
      <c r="R136" s="61">
        <f t="shared" si="7"/>
        <v>75600</v>
      </c>
      <c r="S136" s="64"/>
      <c r="T136" s="49"/>
      <c r="U136" s="49"/>
      <c r="V136" s="49"/>
      <c r="W136" s="49" t="str">
        <f t="shared" si="6"/>
        <v>-</v>
      </c>
      <c r="X136" s="54" t="str">
        <f t="shared" si="6"/>
        <v>-</v>
      </c>
      <c r="Y136" s="54" t="str">
        <f t="shared" si="6"/>
        <v>-</v>
      </c>
      <c r="Z136" s="54" t="str">
        <f t="shared" si="6"/>
        <v>-</v>
      </c>
      <c r="AA136" s="54" t="str">
        <f t="shared" si="6"/>
        <v>-</v>
      </c>
      <c r="AB136" s="55" t="s">
        <v>285</v>
      </c>
      <c r="AC136" s="55" t="s">
        <v>285</v>
      </c>
      <c r="AD136" s="57" t="s">
        <v>285</v>
      </c>
      <c r="AE136" s="9">
        <f t="shared" si="4"/>
        <v>0</v>
      </c>
      <c r="AF136" s="58" t="s">
        <v>257</v>
      </c>
    </row>
    <row r="137" spans="1:32" ht="30" hidden="1" customHeight="1" x14ac:dyDescent="0.25">
      <c r="A137" s="48">
        <v>115</v>
      </c>
      <c r="B137" s="48" t="s">
        <v>97</v>
      </c>
      <c r="C137" s="60" t="s">
        <v>131</v>
      </c>
      <c r="D137" s="60" t="s">
        <v>502</v>
      </c>
      <c r="E137" s="60" t="s">
        <v>442</v>
      </c>
      <c r="F137" s="48">
        <v>876</v>
      </c>
      <c r="G137" s="48" t="s">
        <v>362</v>
      </c>
      <c r="H137" s="48">
        <v>1</v>
      </c>
      <c r="I137" s="48" t="s">
        <v>16</v>
      </c>
      <c r="J137" s="48" t="s">
        <v>283</v>
      </c>
      <c r="K137" s="62">
        <v>50000</v>
      </c>
      <c r="L137" s="63" t="s">
        <v>150</v>
      </c>
      <c r="M137" s="63" t="s">
        <v>93</v>
      </c>
      <c r="N137" s="48" t="s">
        <v>284</v>
      </c>
      <c r="O137" s="48" t="s">
        <v>285</v>
      </c>
      <c r="P137" s="48"/>
      <c r="Q137" s="48"/>
      <c r="R137" s="61">
        <f t="shared" si="7"/>
        <v>50000</v>
      </c>
      <c r="S137" s="64"/>
      <c r="T137" s="49"/>
      <c r="U137" s="49"/>
      <c r="V137" s="49"/>
      <c r="W137" s="49" t="str">
        <f t="shared" si="6"/>
        <v>-</v>
      </c>
      <c r="X137" s="54" t="str">
        <f t="shared" si="6"/>
        <v>-</v>
      </c>
      <c r="Y137" s="54" t="str">
        <f t="shared" si="6"/>
        <v>-</v>
      </c>
      <c r="Z137" s="54" t="str">
        <f t="shared" si="6"/>
        <v>-</v>
      </c>
      <c r="AA137" s="54" t="str">
        <f t="shared" si="6"/>
        <v>-</v>
      </c>
      <c r="AB137" s="55" t="s">
        <v>285</v>
      </c>
      <c r="AC137" s="55" t="s">
        <v>285</v>
      </c>
      <c r="AD137" s="57" t="s">
        <v>285</v>
      </c>
      <c r="AE137" s="9">
        <f t="shared" si="4"/>
        <v>0</v>
      </c>
      <c r="AF137" s="58" t="s">
        <v>257</v>
      </c>
    </row>
    <row r="138" spans="1:32" ht="27.75" customHeight="1" x14ac:dyDescent="0.25">
      <c r="A138" s="48">
        <v>116</v>
      </c>
      <c r="B138" s="48" t="s">
        <v>503</v>
      </c>
      <c r="C138" s="60" t="s">
        <v>504</v>
      </c>
      <c r="D138" s="60" t="s">
        <v>505</v>
      </c>
      <c r="E138" s="60" t="s">
        <v>357</v>
      </c>
      <c r="F138" s="48">
        <v>876</v>
      </c>
      <c r="G138" s="48" t="s">
        <v>362</v>
      </c>
      <c r="H138" s="48">
        <v>1</v>
      </c>
      <c r="I138" s="48" t="s">
        <v>16</v>
      </c>
      <c r="J138" s="48" t="s">
        <v>283</v>
      </c>
      <c r="K138" s="62">
        <v>115000</v>
      </c>
      <c r="L138" s="63" t="s">
        <v>150</v>
      </c>
      <c r="M138" s="63" t="s">
        <v>506</v>
      </c>
      <c r="N138" s="48" t="s">
        <v>284</v>
      </c>
      <c r="O138" s="48" t="s">
        <v>285</v>
      </c>
      <c r="P138" s="48"/>
      <c r="Q138" s="48"/>
      <c r="R138" s="61">
        <f t="shared" si="7"/>
        <v>115000</v>
      </c>
      <c r="S138" s="64"/>
      <c r="T138" s="49"/>
      <c r="U138" s="49"/>
      <c r="V138" s="49"/>
      <c r="W138" s="49" t="str">
        <f t="shared" si="6"/>
        <v>-</v>
      </c>
      <c r="X138" s="54" t="str">
        <f t="shared" si="6"/>
        <v>-</v>
      </c>
      <c r="Y138" s="54" t="str">
        <f t="shared" si="6"/>
        <v>-</v>
      </c>
      <c r="Z138" s="54" t="str">
        <f t="shared" si="6"/>
        <v>-</v>
      </c>
      <c r="AA138" s="54" t="str">
        <f t="shared" si="6"/>
        <v>-</v>
      </c>
      <c r="AB138" s="55" t="s">
        <v>285</v>
      </c>
      <c r="AC138" s="56" t="s">
        <v>373</v>
      </c>
      <c r="AD138" s="57" t="s">
        <v>285</v>
      </c>
      <c r="AE138" s="9">
        <f t="shared" si="4"/>
        <v>2</v>
      </c>
      <c r="AF138" s="58" t="s">
        <v>257</v>
      </c>
    </row>
    <row r="139" spans="1:32" ht="82.5" hidden="1" customHeight="1" x14ac:dyDescent="0.25">
      <c r="A139" s="48">
        <v>117</v>
      </c>
      <c r="B139" s="48" t="s">
        <v>507</v>
      </c>
      <c r="C139" s="60" t="s">
        <v>508</v>
      </c>
      <c r="D139" s="60" t="s">
        <v>509</v>
      </c>
      <c r="E139" s="60" t="s">
        <v>344</v>
      </c>
      <c r="F139" s="48">
        <v>876</v>
      </c>
      <c r="G139" s="48" t="s">
        <v>362</v>
      </c>
      <c r="H139" s="48">
        <v>1</v>
      </c>
      <c r="I139" s="48" t="s">
        <v>16</v>
      </c>
      <c r="J139" s="48" t="s">
        <v>283</v>
      </c>
      <c r="K139" s="62">
        <v>90000</v>
      </c>
      <c r="L139" s="63" t="s">
        <v>150</v>
      </c>
      <c r="M139" s="63" t="s">
        <v>93</v>
      </c>
      <c r="N139" s="48" t="s">
        <v>284</v>
      </c>
      <c r="O139" s="48" t="s">
        <v>285</v>
      </c>
      <c r="P139" s="48"/>
      <c r="Q139" s="48"/>
      <c r="R139" s="61">
        <f t="shared" si="7"/>
        <v>90000</v>
      </c>
      <c r="S139" s="64"/>
      <c r="T139" s="49"/>
      <c r="U139" s="49"/>
      <c r="V139" s="49"/>
      <c r="W139" s="49" t="str">
        <f t="shared" si="6"/>
        <v>-</v>
      </c>
      <c r="X139" s="54" t="str">
        <f t="shared" si="6"/>
        <v>-</v>
      </c>
      <c r="Y139" s="54" t="str">
        <f t="shared" si="6"/>
        <v>-</v>
      </c>
      <c r="Z139" s="54" t="str">
        <f t="shared" si="6"/>
        <v>-</v>
      </c>
      <c r="AA139" s="54" t="str">
        <f t="shared" si="6"/>
        <v>-</v>
      </c>
      <c r="AB139" s="55" t="s">
        <v>285</v>
      </c>
      <c r="AC139" s="55" t="s">
        <v>285</v>
      </c>
      <c r="AD139" s="57" t="s">
        <v>285</v>
      </c>
      <c r="AE139" s="9">
        <f t="shared" si="4"/>
        <v>0</v>
      </c>
      <c r="AF139" s="58" t="s">
        <v>257</v>
      </c>
    </row>
    <row r="140" spans="1:32" ht="42.75" hidden="1" customHeight="1" x14ac:dyDescent="0.25">
      <c r="A140" s="48">
        <v>118</v>
      </c>
      <c r="B140" s="48" t="s">
        <v>510</v>
      </c>
      <c r="C140" s="60" t="s">
        <v>511</v>
      </c>
      <c r="D140" s="60" t="s">
        <v>512</v>
      </c>
      <c r="E140" s="60" t="s">
        <v>366</v>
      </c>
      <c r="F140" s="48">
        <v>876</v>
      </c>
      <c r="G140" s="48" t="s">
        <v>362</v>
      </c>
      <c r="H140" s="48" t="s">
        <v>44</v>
      </c>
      <c r="I140" s="48" t="s">
        <v>16</v>
      </c>
      <c r="J140" s="48" t="s">
        <v>283</v>
      </c>
      <c r="K140" s="62">
        <v>340224</v>
      </c>
      <c r="L140" s="63" t="s">
        <v>150</v>
      </c>
      <c r="M140" s="63" t="s">
        <v>93</v>
      </c>
      <c r="N140" s="46" t="s">
        <v>284</v>
      </c>
      <c r="O140" s="48" t="s">
        <v>285</v>
      </c>
      <c r="P140" s="48"/>
      <c r="Q140" s="48"/>
      <c r="R140" s="61">
        <f t="shared" si="7"/>
        <v>340224</v>
      </c>
      <c r="S140" s="64"/>
      <c r="T140" s="49"/>
      <c r="U140" s="49"/>
      <c r="V140" s="49"/>
      <c r="W140" s="49" t="str">
        <f t="shared" si="6"/>
        <v>-</v>
      </c>
      <c r="X140" s="54" t="str">
        <f t="shared" si="6"/>
        <v>-</v>
      </c>
      <c r="Y140" s="54" t="str">
        <f t="shared" si="6"/>
        <v>-</v>
      </c>
      <c r="Z140" s="54" t="str">
        <f t="shared" si="6"/>
        <v>-</v>
      </c>
      <c r="AA140" s="54" t="str">
        <f t="shared" si="6"/>
        <v>-</v>
      </c>
      <c r="AB140" s="55" t="s">
        <v>285</v>
      </c>
      <c r="AC140" s="55" t="s">
        <v>285</v>
      </c>
      <c r="AD140" s="57" t="s">
        <v>285</v>
      </c>
      <c r="AE140" s="9">
        <f t="shared" si="4"/>
        <v>0</v>
      </c>
      <c r="AF140" s="58" t="s">
        <v>257</v>
      </c>
    </row>
    <row r="141" spans="1:32" ht="41.25" hidden="1" customHeight="1" x14ac:dyDescent="0.25">
      <c r="A141" s="48">
        <v>119</v>
      </c>
      <c r="B141" s="48" t="s">
        <v>513</v>
      </c>
      <c r="C141" s="60" t="s">
        <v>513</v>
      </c>
      <c r="D141" s="60" t="s">
        <v>514</v>
      </c>
      <c r="E141" s="60" t="s">
        <v>78</v>
      </c>
      <c r="F141" s="67" t="s">
        <v>515</v>
      </c>
      <c r="G141" s="48"/>
      <c r="H141" s="48"/>
      <c r="I141" s="48" t="s">
        <v>16</v>
      </c>
      <c r="J141" s="48" t="s">
        <v>283</v>
      </c>
      <c r="K141" s="62">
        <v>4554600</v>
      </c>
      <c r="L141" s="63" t="s">
        <v>156</v>
      </c>
      <c r="M141" s="63" t="s">
        <v>93</v>
      </c>
      <c r="N141" s="48" t="s">
        <v>319</v>
      </c>
      <c r="O141" s="48" t="s">
        <v>303</v>
      </c>
      <c r="P141" s="48"/>
      <c r="Q141" s="48"/>
      <c r="R141" s="61">
        <f t="shared" si="7"/>
        <v>4554600</v>
      </c>
      <c r="S141" s="64"/>
      <c r="T141" s="49"/>
      <c r="U141" s="49"/>
      <c r="V141" s="49"/>
      <c r="W141" s="49">
        <f t="shared" si="6"/>
        <v>4554600</v>
      </c>
      <c r="X141" s="54">
        <f t="shared" si="6"/>
        <v>0</v>
      </c>
      <c r="Y141" s="54">
        <f t="shared" si="6"/>
        <v>0</v>
      </c>
      <c r="Z141" s="54">
        <f t="shared" si="6"/>
        <v>0</v>
      </c>
      <c r="AA141" s="54">
        <f t="shared" si="6"/>
        <v>0</v>
      </c>
      <c r="AB141" s="55" t="s">
        <v>303</v>
      </c>
      <c r="AC141" s="55" t="s">
        <v>285</v>
      </c>
      <c r="AD141" s="57" t="s">
        <v>285</v>
      </c>
      <c r="AE141" s="9">
        <f t="shared" si="4"/>
        <v>1</v>
      </c>
      <c r="AF141" s="58" t="s">
        <v>257</v>
      </c>
    </row>
    <row r="142" spans="1:32" ht="28.5" hidden="1" customHeight="1" x14ac:dyDescent="0.25">
      <c r="A142" s="48">
        <v>120</v>
      </c>
      <c r="B142" s="48" t="s">
        <v>384</v>
      </c>
      <c r="C142" s="60" t="s">
        <v>516</v>
      </c>
      <c r="D142" s="60" t="s">
        <v>517</v>
      </c>
      <c r="E142" s="60" t="s">
        <v>78</v>
      </c>
      <c r="F142" s="48">
        <v>876</v>
      </c>
      <c r="G142" s="48" t="s">
        <v>386</v>
      </c>
      <c r="H142" s="48">
        <v>1</v>
      </c>
      <c r="I142" s="48" t="s">
        <v>16</v>
      </c>
      <c r="J142" s="48" t="s">
        <v>283</v>
      </c>
      <c r="K142" s="62">
        <v>500000</v>
      </c>
      <c r="L142" s="63" t="s">
        <v>156</v>
      </c>
      <c r="M142" s="63" t="s">
        <v>93</v>
      </c>
      <c r="N142" s="48" t="s">
        <v>319</v>
      </c>
      <c r="O142" s="48" t="s">
        <v>303</v>
      </c>
      <c r="P142" s="48"/>
      <c r="Q142" s="48"/>
      <c r="R142" s="61">
        <f t="shared" si="7"/>
        <v>500000</v>
      </c>
      <c r="S142" s="64"/>
      <c r="T142" s="49"/>
      <c r="U142" s="49"/>
      <c r="V142" s="49"/>
      <c r="W142" s="49">
        <f t="shared" si="6"/>
        <v>500000</v>
      </c>
      <c r="X142" s="54">
        <f t="shared" si="6"/>
        <v>0</v>
      </c>
      <c r="Y142" s="54">
        <f t="shared" si="6"/>
        <v>0</v>
      </c>
      <c r="Z142" s="54">
        <f t="shared" si="6"/>
        <v>0</v>
      </c>
      <c r="AA142" s="54">
        <f t="shared" si="6"/>
        <v>0</v>
      </c>
      <c r="AB142" s="55" t="s">
        <v>303</v>
      </c>
      <c r="AC142" s="55" t="s">
        <v>285</v>
      </c>
      <c r="AD142" s="57" t="s">
        <v>285</v>
      </c>
      <c r="AE142" s="9">
        <f t="shared" si="4"/>
        <v>1</v>
      </c>
      <c r="AF142" s="58" t="s">
        <v>257</v>
      </c>
    </row>
    <row r="143" spans="1:32" ht="27.75" hidden="1" customHeight="1" x14ac:dyDescent="0.25">
      <c r="A143" s="48">
        <v>121</v>
      </c>
      <c r="B143" s="65" t="s">
        <v>518</v>
      </c>
      <c r="C143" s="82" t="s">
        <v>519</v>
      </c>
      <c r="D143" s="82" t="s">
        <v>520</v>
      </c>
      <c r="E143" s="82" t="s">
        <v>78</v>
      </c>
      <c r="F143" s="65" t="s">
        <v>79</v>
      </c>
      <c r="G143" s="65" t="s">
        <v>362</v>
      </c>
      <c r="H143" s="65">
        <v>1</v>
      </c>
      <c r="I143" s="65" t="s">
        <v>16</v>
      </c>
      <c r="J143" s="65" t="s">
        <v>283</v>
      </c>
      <c r="K143" s="83">
        <v>5000000</v>
      </c>
      <c r="L143" s="84" t="s">
        <v>156</v>
      </c>
      <c r="M143" s="84" t="s">
        <v>93</v>
      </c>
      <c r="N143" s="46" t="s">
        <v>319</v>
      </c>
      <c r="O143" s="65" t="s">
        <v>303</v>
      </c>
      <c r="P143" s="98"/>
      <c r="Q143" s="98"/>
      <c r="R143" s="61">
        <f t="shared" si="7"/>
        <v>5000000</v>
      </c>
      <c r="S143" s="85"/>
      <c r="T143" s="49"/>
      <c r="U143" s="49"/>
      <c r="V143" s="49"/>
      <c r="W143" s="49">
        <f t="shared" si="6"/>
        <v>5000000</v>
      </c>
      <c r="X143" s="54">
        <f t="shared" si="6"/>
        <v>0</v>
      </c>
      <c r="Y143" s="54">
        <f t="shared" si="6"/>
        <v>0</v>
      </c>
      <c r="Z143" s="54">
        <f t="shared" si="6"/>
        <v>0</v>
      </c>
      <c r="AA143" s="54">
        <f t="shared" si="6"/>
        <v>0</v>
      </c>
      <c r="AB143" s="55" t="s">
        <v>303</v>
      </c>
      <c r="AC143" s="55" t="s">
        <v>285</v>
      </c>
      <c r="AD143" s="57" t="s">
        <v>285</v>
      </c>
      <c r="AE143" s="9">
        <f t="shared" si="4"/>
        <v>1</v>
      </c>
      <c r="AF143" s="58" t="s">
        <v>257</v>
      </c>
    </row>
    <row r="144" spans="1:32" ht="27.75" hidden="1" customHeight="1" x14ac:dyDescent="0.25">
      <c r="A144" s="48">
        <v>122</v>
      </c>
      <c r="B144" s="65" t="s">
        <v>521</v>
      </c>
      <c r="C144" s="82" t="s">
        <v>522</v>
      </c>
      <c r="D144" s="82" t="s">
        <v>523</v>
      </c>
      <c r="E144" s="82" t="s">
        <v>155</v>
      </c>
      <c r="F144" s="65">
        <v>839</v>
      </c>
      <c r="G144" s="65" t="s">
        <v>282</v>
      </c>
      <c r="H144" s="65">
        <v>1</v>
      </c>
      <c r="I144" s="65" t="s">
        <v>16</v>
      </c>
      <c r="J144" s="65" t="s">
        <v>283</v>
      </c>
      <c r="K144" s="83">
        <v>350000</v>
      </c>
      <c r="L144" s="84" t="s">
        <v>156</v>
      </c>
      <c r="M144" s="84" t="s">
        <v>93</v>
      </c>
      <c r="N144" s="46" t="s">
        <v>284</v>
      </c>
      <c r="O144" s="65" t="s">
        <v>285</v>
      </c>
      <c r="P144" s="98"/>
      <c r="Q144" s="98"/>
      <c r="R144" s="61">
        <f t="shared" si="7"/>
        <v>350000</v>
      </c>
      <c r="S144" s="85"/>
      <c r="T144" s="49"/>
      <c r="U144" s="49"/>
      <c r="V144" s="49"/>
      <c r="W144" s="49" t="str">
        <f t="shared" si="6"/>
        <v>-</v>
      </c>
      <c r="X144" s="54" t="str">
        <f t="shared" si="6"/>
        <v>-</v>
      </c>
      <c r="Y144" s="54" t="str">
        <f t="shared" si="6"/>
        <v>-</v>
      </c>
      <c r="Z144" s="54" t="str">
        <f t="shared" si="6"/>
        <v>-</v>
      </c>
      <c r="AA144" s="54" t="str">
        <f t="shared" si="6"/>
        <v>-</v>
      </c>
      <c r="AB144" s="55" t="s">
        <v>285</v>
      </c>
      <c r="AC144" s="55" t="s">
        <v>285</v>
      </c>
      <c r="AD144" s="57" t="s">
        <v>285</v>
      </c>
      <c r="AE144" s="9">
        <f t="shared" si="4"/>
        <v>0</v>
      </c>
      <c r="AF144" s="58" t="s">
        <v>257</v>
      </c>
    </row>
    <row r="145" spans="1:143" ht="27.75" hidden="1" customHeight="1" x14ac:dyDescent="0.25">
      <c r="A145" s="48">
        <v>123</v>
      </c>
      <c r="B145" s="99" t="s">
        <v>524</v>
      </c>
      <c r="C145" s="100" t="s">
        <v>525</v>
      </c>
      <c r="D145" s="82" t="s">
        <v>526</v>
      </c>
      <c r="E145" s="100" t="s">
        <v>78</v>
      </c>
      <c r="F145" s="101">
        <v>839</v>
      </c>
      <c r="G145" s="101" t="s">
        <v>282</v>
      </c>
      <c r="H145" s="102">
        <v>1</v>
      </c>
      <c r="I145" s="102" t="s">
        <v>16</v>
      </c>
      <c r="J145" s="102" t="s">
        <v>283</v>
      </c>
      <c r="K145" s="103">
        <v>320000</v>
      </c>
      <c r="L145" s="99" t="s">
        <v>156</v>
      </c>
      <c r="M145" s="99" t="s">
        <v>93</v>
      </c>
      <c r="N145" s="46" t="s">
        <v>284</v>
      </c>
      <c r="O145" s="102" t="s">
        <v>285</v>
      </c>
      <c r="P145" s="102"/>
      <c r="Q145" s="102"/>
      <c r="R145" s="61">
        <f t="shared" si="7"/>
        <v>320000</v>
      </c>
      <c r="S145" s="64"/>
      <c r="T145" s="104"/>
      <c r="U145" s="104"/>
      <c r="V145" s="104"/>
      <c r="W145" s="49" t="str">
        <f t="shared" si="6"/>
        <v>-</v>
      </c>
      <c r="X145" s="54" t="str">
        <f t="shared" si="6"/>
        <v>-</v>
      </c>
      <c r="Y145" s="54" t="str">
        <f t="shared" si="6"/>
        <v>-</v>
      </c>
      <c r="Z145" s="54" t="str">
        <f t="shared" si="6"/>
        <v>-</v>
      </c>
      <c r="AA145" s="54" t="str">
        <f t="shared" si="6"/>
        <v>-</v>
      </c>
      <c r="AB145" s="55" t="s">
        <v>285</v>
      </c>
      <c r="AC145" s="55" t="s">
        <v>285</v>
      </c>
      <c r="AD145" s="57" t="s">
        <v>285</v>
      </c>
      <c r="AE145" s="9">
        <f t="shared" si="4"/>
        <v>0</v>
      </c>
      <c r="AF145" s="58" t="s">
        <v>257</v>
      </c>
    </row>
    <row r="146" spans="1:143" s="106" customFormat="1" ht="27" hidden="1" customHeight="1" x14ac:dyDescent="0.25">
      <c r="A146" s="48">
        <v>124</v>
      </c>
      <c r="B146" s="84" t="s">
        <v>527</v>
      </c>
      <c r="C146" s="82" t="s">
        <v>528</v>
      </c>
      <c r="D146" s="82" t="s">
        <v>529</v>
      </c>
      <c r="E146" s="82" t="s">
        <v>78</v>
      </c>
      <c r="F146" s="101" t="s">
        <v>79</v>
      </c>
      <c r="G146" s="101" t="s">
        <v>362</v>
      </c>
      <c r="H146" s="102">
        <v>1</v>
      </c>
      <c r="I146" s="102" t="s">
        <v>16</v>
      </c>
      <c r="J146" s="102" t="s">
        <v>283</v>
      </c>
      <c r="K146" s="103">
        <v>500000</v>
      </c>
      <c r="L146" s="99" t="s">
        <v>156</v>
      </c>
      <c r="M146" s="99" t="s">
        <v>93</v>
      </c>
      <c r="N146" s="102" t="s">
        <v>319</v>
      </c>
      <c r="O146" s="102" t="s">
        <v>303</v>
      </c>
      <c r="P146" s="102"/>
      <c r="Q146" s="102"/>
      <c r="R146" s="61">
        <f t="shared" si="7"/>
        <v>500000</v>
      </c>
      <c r="S146" s="64"/>
      <c r="T146" s="104"/>
      <c r="U146" s="104"/>
      <c r="V146" s="104"/>
      <c r="W146" s="49">
        <f t="shared" si="6"/>
        <v>500000</v>
      </c>
      <c r="X146" s="54">
        <f t="shared" si="6"/>
        <v>0</v>
      </c>
      <c r="Y146" s="54">
        <f t="shared" si="6"/>
        <v>0</v>
      </c>
      <c r="Z146" s="54">
        <f t="shared" si="6"/>
        <v>0</v>
      </c>
      <c r="AA146" s="54">
        <f t="shared" si="6"/>
        <v>0</v>
      </c>
      <c r="AB146" s="55" t="s">
        <v>303</v>
      </c>
      <c r="AC146" s="55" t="s">
        <v>285</v>
      </c>
      <c r="AD146" s="57" t="s">
        <v>285</v>
      </c>
      <c r="AE146" s="9">
        <f t="shared" si="4"/>
        <v>1</v>
      </c>
      <c r="AF146" s="58" t="s">
        <v>257</v>
      </c>
      <c r="AG146" s="105"/>
      <c r="AH146" s="105"/>
      <c r="AI146" s="105"/>
      <c r="AJ146" s="105"/>
      <c r="AK146" s="105"/>
      <c r="AL146" s="105"/>
      <c r="AM146" s="105"/>
      <c r="AN146" s="105"/>
      <c r="AO146" s="105"/>
      <c r="AP146" s="105"/>
      <c r="AQ146" s="105"/>
      <c r="AR146" s="105"/>
      <c r="AS146" s="105"/>
      <c r="AT146" s="105"/>
      <c r="AU146" s="105"/>
      <c r="AV146" s="105"/>
      <c r="AW146" s="105"/>
      <c r="AX146" s="105"/>
      <c r="AY146" s="105"/>
      <c r="AZ146" s="105"/>
      <c r="BA146" s="105"/>
      <c r="BB146" s="105"/>
      <c r="BC146" s="105"/>
      <c r="BD146" s="105"/>
      <c r="BE146" s="105"/>
      <c r="BF146" s="105"/>
      <c r="BG146" s="105"/>
      <c r="BH146" s="105"/>
      <c r="BI146" s="105"/>
      <c r="BJ146" s="105"/>
      <c r="BK146" s="105"/>
      <c r="BL146" s="105"/>
      <c r="BM146" s="105"/>
      <c r="BN146" s="105"/>
      <c r="BO146" s="105"/>
      <c r="BP146" s="105"/>
      <c r="BQ146" s="105"/>
      <c r="BR146" s="105"/>
      <c r="BS146" s="105"/>
      <c r="BT146" s="105"/>
      <c r="BU146" s="105"/>
      <c r="BV146" s="105"/>
      <c r="BW146" s="105"/>
      <c r="BX146" s="105"/>
      <c r="BY146" s="105"/>
      <c r="BZ146" s="105"/>
      <c r="CA146" s="105"/>
      <c r="CB146" s="105"/>
      <c r="CC146" s="105"/>
      <c r="CD146" s="105"/>
      <c r="CE146" s="105"/>
      <c r="CF146" s="105"/>
      <c r="CG146" s="105"/>
      <c r="CH146" s="105"/>
      <c r="CI146" s="105"/>
      <c r="CJ146" s="105"/>
      <c r="CK146" s="105"/>
      <c r="CL146" s="105"/>
      <c r="CM146" s="105"/>
      <c r="CN146" s="105"/>
      <c r="CO146" s="105"/>
      <c r="CP146" s="105"/>
      <c r="CQ146" s="105"/>
      <c r="CR146" s="105"/>
      <c r="CS146" s="105"/>
      <c r="CT146" s="105"/>
      <c r="CU146" s="105"/>
      <c r="CV146" s="105"/>
      <c r="CW146" s="105"/>
      <c r="CX146" s="105"/>
      <c r="CY146" s="105"/>
      <c r="CZ146" s="105"/>
      <c r="DA146" s="105"/>
      <c r="DB146" s="105"/>
      <c r="DC146" s="105"/>
      <c r="DD146" s="105"/>
      <c r="DE146" s="105"/>
      <c r="DF146" s="105"/>
      <c r="DG146" s="105"/>
      <c r="DH146" s="105"/>
      <c r="DI146" s="105"/>
      <c r="DJ146" s="105"/>
      <c r="DK146" s="105"/>
      <c r="DL146" s="105"/>
      <c r="DM146" s="105"/>
      <c r="DN146" s="105"/>
      <c r="DO146" s="105"/>
      <c r="DP146" s="105"/>
      <c r="DQ146" s="105"/>
      <c r="DR146" s="105"/>
      <c r="DS146" s="105"/>
      <c r="DT146" s="105"/>
      <c r="DU146" s="105"/>
      <c r="DV146" s="105"/>
      <c r="DW146" s="105"/>
      <c r="DX146" s="105"/>
      <c r="DY146" s="105"/>
      <c r="DZ146" s="105"/>
      <c r="EA146" s="105"/>
      <c r="EB146" s="105"/>
      <c r="EC146" s="105"/>
      <c r="ED146" s="105"/>
      <c r="EE146" s="105"/>
      <c r="EF146" s="105"/>
      <c r="EG146" s="105"/>
      <c r="EH146" s="105"/>
      <c r="EI146" s="105"/>
      <c r="EJ146" s="105"/>
      <c r="EK146" s="105"/>
      <c r="EL146" s="105"/>
      <c r="EM146" s="105"/>
    </row>
    <row r="147" spans="1:143" ht="27.75" hidden="1" customHeight="1" x14ac:dyDescent="0.25">
      <c r="A147" s="48">
        <v>125</v>
      </c>
      <c r="B147" s="48" t="s">
        <v>316</v>
      </c>
      <c r="C147" s="60" t="s">
        <v>530</v>
      </c>
      <c r="D147" s="60" t="s">
        <v>531</v>
      </c>
      <c r="E147" s="60" t="s">
        <v>344</v>
      </c>
      <c r="F147" s="48">
        <v>796</v>
      </c>
      <c r="G147" s="48" t="s">
        <v>312</v>
      </c>
      <c r="H147" s="48">
        <v>2</v>
      </c>
      <c r="I147" s="48" t="s">
        <v>16</v>
      </c>
      <c r="J147" s="48" t="s">
        <v>283</v>
      </c>
      <c r="K147" s="62">
        <v>260000</v>
      </c>
      <c r="L147" s="63" t="s">
        <v>156</v>
      </c>
      <c r="M147" s="63" t="s">
        <v>93</v>
      </c>
      <c r="N147" s="48" t="s">
        <v>284</v>
      </c>
      <c r="O147" s="48" t="s">
        <v>285</v>
      </c>
      <c r="P147" s="48"/>
      <c r="Q147" s="48"/>
      <c r="R147" s="61">
        <f t="shared" si="7"/>
        <v>260000</v>
      </c>
      <c r="S147" s="64"/>
      <c r="T147" s="49"/>
      <c r="U147" s="49"/>
      <c r="V147" s="49"/>
      <c r="W147" s="49" t="str">
        <f t="shared" si="6"/>
        <v>-</v>
      </c>
      <c r="X147" s="54" t="str">
        <f t="shared" si="6"/>
        <v>-</v>
      </c>
      <c r="Y147" s="54" t="str">
        <f t="shared" si="6"/>
        <v>-</v>
      </c>
      <c r="Z147" s="54" t="str">
        <f t="shared" si="6"/>
        <v>-</v>
      </c>
      <c r="AA147" s="54" t="str">
        <f t="shared" si="6"/>
        <v>-</v>
      </c>
      <c r="AB147" s="55" t="s">
        <v>285</v>
      </c>
      <c r="AC147" s="55" t="s">
        <v>285</v>
      </c>
      <c r="AD147" s="57" t="s">
        <v>285</v>
      </c>
      <c r="AE147" s="9">
        <f t="shared" si="4"/>
        <v>0</v>
      </c>
      <c r="AF147" s="58" t="s">
        <v>257</v>
      </c>
    </row>
    <row r="148" spans="1:143" ht="41.25" hidden="1" customHeight="1" x14ac:dyDescent="0.25">
      <c r="A148" s="48">
        <v>126</v>
      </c>
      <c r="B148" s="65" t="s">
        <v>532</v>
      </c>
      <c r="C148" s="82" t="s">
        <v>533</v>
      </c>
      <c r="D148" s="82" t="s">
        <v>534</v>
      </c>
      <c r="E148" s="82" t="s">
        <v>344</v>
      </c>
      <c r="F148" s="65" t="s">
        <v>79</v>
      </c>
      <c r="G148" s="65" t="s">
        <v>323</v>
      </c>
      <c r="H148" s="65">
        <v>1</v>
      </c>
      <c r="I148" s="65" t="s">
        <v>16</v>
      </c>
      <c r="J148" s="65" t="s">
        <v>283</v>
      </c>
      <c r="K148" s="83">
        <v>1300000</v>
      </c>
      <c r="L148" s="84" t="s">
        <v>156</v>
      </c>
      <c r="M148" s="84" t="s">
        <v>93</v>
      </c>
      <c r="N148" s="46" t="s">
        <v>319</v>
      </c>
      <c r="O148" s="65" t="s">
        <v>303</v>
      </c>
      <c r="P148" s="65"/>
      <c r="Q148" s="65"/>
      <c r="R148" s="61">
        <f t="shared" si="7"/>
        <v>1300000</v>
      </c>
      <c r="S148" s="64"/>
      <c r="T148" s="49"/>
      <c r="U148" s="49"/>
      <c r="V148" s="49"/>
      <c r="W148" s="49">
        <f t="shared" si="6"/>
        <v>1300000</v>
      </c>
      <c r="X148" s="54">
        <f t="shared" si="6"/>
        <v>0</v>
      </c>
      <c r="Y148" s="54">
        <f t="shared" si="6"/>
        <v>0</v>
      </c>
      <c r="Z148" s="54">
        <f t="shared" si="6"/>
        <v>0</v>
      </c>
      <c r="AA148" s="54">
        <f t="shared" si="6"/>
        <v>0</v>
      </c>
      <c r="AB148" s="55" t="s">
        <v>303</v>
      </c>
      <c r="AC148" s="56" t="s">
        <v>285</v>
      </c>
      <c r="AD148" s="57" t="s">
        <v>285</v>
      </c>
      <c r="AE148" s="9">
        <f t="shared" si="4"/>
        <v>1</v>
      </c>
      <c r="AF148" s="58" t="s">
        <v>257</v>
      </c>
    </row>
    <row r="149" spans="1:143" s="106" customFormat="1" ht="41.25" hidden="1" customHeight="1" x14ac:dyDescent="0.25">
      <c r="A149" s="48">
        <v>127</v>
      </c>
      <c r="B149" s="84" t="s">
        <v>535</v>
      </c>
      <c r="C149" s="82" t="s">
        <v>536</v>
      </c>
      <c r="D149" s="82" t="s">
        <v>537</v>
      </c>
      <c r="E149" s="82" t="s">
        <v>78</v>
      </c>
      <c r="F149" s="101">
        <v>876</v>
      </c>
      <c r="G149" s="101" t="s">
        <v>323</v>
      </c>
      <c r="H149" s="102">
        <v>1</v>
      </c>
      <c r="I149" s="102" t="s">
        <v>16</v>
      </c>
      <c r="J149" s="102" t="s">
        <v>283</v>
      </c>
      <c r="K149" s="103">
        <v>5150000</v>
      </c>
      <c r="L149" s="99" t="s">
        <v>156</v>
      </c>
      <c r="M149" s="99" t="s">
        <v>93</v>
      </c>
      <c r="N149" s="46" t="s">
        <v>319</v>
      </c>
      <c r="O149" s="102" t="s">
        <v>303</v>
      </c>
      <c r="P149" s="102"/>
      <c r="Q149" s="102"/>
      <c r="R149" s="61">
        <f t="shared" si="7"/>
        <v>5150000</v>
      </c>
      <c r="S149" s="64"/>
      <c r="T149" s="104"/>
      <c r="U149" s="104"/>
      <c r="V149" s="104"/>
      <c r="W149" s="49">
        <f t="shared" si="6"/>
        <v>5150000</v>
      </c>
      <c r="X149" s="54">
        <f t="shared" si="6"/>
        <v>0</v>
      </c>
      <c r="Y149" s="54">
        <f t="shared" si="6"/>
        <v>0</v>
      </c>
      <c r="Z149" s="54">
        <f t="shared" si="6"/>
        <v>0</v>
      </c>
      <c r="AA149" s="54">
        <f t="shared" si="6"/>
        <v>0</v>
      </c>
      <c r="AB149" s="55" t="s">
        <v>303</v>
      </c>
      <c r="AC149" s="55" t="s">
        <v>285</v>
      </c>
      <c r="AD149" s="57" t="s">
        <v>285</v>
      </c>
      <c r="AE149" s="9">
        <f t="shared" si="4"/>
        <v>1</v>
      </c>
      <c r="AF149" s="58" t="s">
        <v>257</v>
      </c>
      <c r="AG149" s="105"/>
      <c r="AH149" s="105"/>
      <c r="AI149" s="105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5"/>
      <c r="BB149" s="105"/>
      <c r="BC149" s="105"/>
      <c r="BD149" s="105"/>
      <c r="BE149" s="105"/>
      <c r="BF149" s="105"/>
      <c r="BG149" s="105"/>
      <c r="BH149" s="105"/>
      <c r="BI149" s="105"/>
      <c r="BJ149" s="105"/>
      <c r="BK149" s="105"/>
      <c r="BL149" s="105"/>
      <c r="BM149" s="105"/>
      <c r="BN149" s="105"/>
      <c r="BO149" s="105"/>
      <c r="BP149" s="105"/>
      <c r="BQ149" s="105"/>
      <c r="BR149" s="105"/>
      <c r="BS149" s="105"/>
      <c r="BT149" s="105"/>
      <c r="BU149" s="105"/>
      <c r="BV149" s="105"/>
      <c r="BW149" s="105"/>
      <c r="BX149" s="105"/>
      <c r="BY149" s="105"/>
      <c r="BZ149" s="105"/>
      <c r="CA149" s="105"/>
      <c r="CB149" s="105"/>
      <c r="CC149" s="105"/>
      <c r="CD149" s="105"/>
      <c r="CE149" s="105"/>
      <c r="CF149" s="105"/>
      <c r="CG149" s="105"/>
      <c r="CH149" s="105"/>
      <c r="CI149" s="105"/>
      <c r="CJ149" s="105"/>
      <c r="CK149" s="105"/>
      <c r="CL149" s="105"/>
      <c r="CM149" s="105"/>
      <c r="CN149" s="105"/>
      <c r="CO149" s="105"/>
      <c r="CP149" s="105"/>
      <c r="CQ149" s="105"/>
      <c r="CR149" s="105"/>
      <c r="CS149" s="105"/>
      <c r="CT149" s="105"/>
      <c r="CU149" s="105"/>
      <c r="CV149" s="105"/>
      <c r="CW149" s="105"/>
      <c r="CX149" s="105"/>
      <c r="CY149" s="105"/>
      <c r="CZ149" s="105"/>
      <c r="DA149" s="105"/>
      <c r="DB149" s="105"/>
      <c r="DC149" s="105"/>
      <c r="DD149" s="105"/>
      <c r="DE149" s="105"/>
      <c r="DF149" s="105"/>
      <c r="DG149" s="105"/>
      <c r="DH149" s="105"/>
      <c r="DI149" s="105"/>
      <c r="DJ149" s="105"/>
      <c r="DK149" s="105"/>
      <c r="DL149" s="105"/>
      <c r="DM149" s="105"/>
      <c r="DN149" s="105"/>
      <c r="DO149" s="105"/>
      <c r="DP149" s="105"/>
      <c r="DQ149" s="105"/>
      <c r="DR149" s="105"/>
      <c r="DS149" s="105"/>
      <c r="DT149" s="105"/>
      <c r="DU149" s="105"/>
      <c r="DV149" s="105"/>
      <c r="DW149" s="105"/>
      <c r="DX149" s="105"/>
      <c r="DY149" s="105"/>
      <c r="DZ149" s="105"/>
      <c r="EA149" s="105"/>
      <c r="EB149" s="105"/>
      <c r="EC149" s="105"/>
      <c r="ED149" s="105"/>
      <c r="EE149" s="105"/>
      <c r="EF149" s="105"/>
      <c r="EG149" s="105"/>
      <c r="EH149" s="105"/>
      <c r="EI149" s="105"/>
      <c r="EJ149" s="105"/>
      <c r="EK149" s="105"/>
      <c r="EL149" s="105"/>
      <c r="EM149" s="105"/>
    </row>
    <row r="150" spans="1:143" s="106" customFormat="1" ht="41.25" hidden="1" customHeight="1" x14ac:dyDescent="0.25">
      <c r="A150" s="48">
        <v>128</v>
      </c>
      <c r="B150" s="84" t="s">
        <v>538</v>
      </c>
      <c r="C150" s="82" t="s">
        <v>539</v>
      </c>
      <c r="D150" s="82" t="s">
        <v>540</v>
      </c>
      <c r="E150" s="82" t="s">
        <v>344</v>
      </c>
      <c r="F150" s="101" t="s">
        <v>79</v>
      </c>
      <c r="G150" s="101" t="s">
        <v>323</v>
      </c>
      <c r="H150" s="102">
        <v>1</v>
      </c>
      <c r="I150" s="102" t="s">
        <v>16</v>
      </c>
      <c r="J150" s="102" t="s">
        <v>283</v>
      </c>
      <c r="K150" s="103">
        <v>300000</v>
      </c>
      <c r="L150" s="99" t="s">
        <v>156</v>
      </c>
      <c r="M150" s="99" t="s">
        <v>93</v>
      </c>
      <c r="N150" s="46" t="s">
        <v>284</v>
      </c>
      <c r="O150" s="102" t="s">
        <v>285</v>
      </c>
      <c r="P150" s="102"/>
      <c r="Q150" s="102"/>
      <c r="R150" s="61">
        <f t="shared" si="7"/>
        <v>300000</v>
      </c>
      <c r="S150" s="64"/>
      <c r="T150" s="104"/>
      <c r="U150" s="104"/>
      <c r="V150" s="104"/>
      <c r="W150" s="49" t="str">
        <f t="shared" si="6"/>
        <v>-</v>
      </c>
      <c r="X150" s="54" t="str">
        <f t="shared" si="6"/>
        <v>-</v>
      </c>
      <c r="Y150" s="54" t="str">
        <f t="shared" si="6"/>
        <v>-</v>
      </c>
      <c r="Z150" s="54" t="str">
        <f t="shared" si="6"/>
        <v>-</v>
      </c>
      <c r="AA150" s="54" t="str">
        <f t="shared" si="6"/>
        <v>-</v>
      </c>
      <c r="AB150" s="55" t="s">
        <v>285</v>
      </c>
      <c r="AC150" s="55" t="s">
        <v>285</v>
      </c>
      <c r="AD150" s="57" t="s">
        <v>285</v>
      </c>
      <c r="AE150" s="9">
        <f t="shared" si="4"/>
        <v>0</v>
      </c>
      <c r="AF150" s="58" t="s">
        <v>257</v>
      </c>
      <c r="AG150" s="105"/>
      <c r="AH150" s="105"/>
      <c r="AI150" s="105"/>
      <c r="AJ150" s="105"/>
      <c r="AK150" s="105"/>
      <c r="AL150" s="105"/>
      <c r="AM150" s="105"/>
      <c r="AN150" s="105"/>
      <c r="AO150" s="105"/>
      <c r="AP150" s="105"/>
      <c r="AQ150" s="105"/>
      <c r="AR150" s="105"/>
      <c r="AS150" s="105"/>
      <c r="AT150" s="105"/>
      <c r="AU150" s="105"/>
      <c r="AV150" s="105"/>
      <c r="AW150" s="105"/>
      <c r="AX150" s="105"/>
      <c r="AY150" s="105"/>
      <c r="AZ150" s="105"/>
      <c r="BA150" s="105"/>
      <c r="BB150" s="105"/>
      <c r="BC150" s="105"/>
      <c r="BD150" s="105"/>
      <c r="BE150" s="105"/>
      <c r="BF150" s="105"/>
      <c r="BG150" s="105"/>
      <c r="BH150" s="105"/>
      <c r="BI150" s="105"/>
      <c r="BJ150" s="105"/>
      <c r="BK150" s="105"/>
      <c r="BL150" s="105"/>
      <c r="BM150" s="105"/>
      <c r="BN150" s="105"/>
      <c r="BO150" s="105"/>
      <c r="BP150" s="105"/>
      <c r="BQ150" s="105"/>
      <c r="BR150" s="105"/>
      <c r="BS150" s="105"/>
      <c r="BT150" s="105"/>
      <c r="BU150" s="105"/>
      <c r="BV150" s="105"/>
      <c r="BW150" s="105"/>
      <c r="BX150" s="105"/>
      <c r="BY150" s="105"/>
      <c r="BZ150" s="105"/>
      <c r="CA150" s="105"/>
      <c r="CB150" s="105"/>
      <c r="CC150" s="105"/>
      <c r="CD150" s="105"/>
      <c r="CE150" s="105"/>
      <c r="CF150" s="105"/>
      <c r="CG150" s="105"/>
      <c r="CH150" s="105"/>
      <c r="CI150" s="105"/>
      <c r="CJ150" s="105"/>
      <c r="CK150" s="105"/>
      <c r="CL150" s="105"/>
      <c r="CM150" s="105"/>
      <c r="CN150" s="105"/>
      <c r="CO150" s="105"/>
      <c r="CP150" s="105"/>
      <c r="CQ150" s="105"/>
      <c r="CR150" s="105"/>
      <c r="CS150" s="105"/>
      <c r="CT150" s="105"/>
      <c r="CU150" s="105"/>
      <c r="CV150" s="105"/>
      <c r="CW150" s="105"/>
      <c r="CX150" s="105"/>
      <c r="CY150" s="105"/>
      <c r="CZ150" s="105"/>
      <c r="DA150" s="105"/>
      <c r="DB150" s="105"/>
      <c r="DC150" s="105"/>
      <c r="DD150" s="105"/>
      <c r="DE150" s="105"/>
      <c r="DF150" s="105"/>
      <c r="DG150" s="105"/>
      <c r="DH150" s="105"/>
      <c r="DI150" s="105"/>
      <c r="DJ150" s="105"/>
      <c r="DK150" s="105"/>
      <c r="DL150" s="105"/>
      <c r="DM150" s="105"/>
      <c r="DN150" s="105"/>
      <c r="DO150" s="105"/>
      <c r="DP150" s="105"/>
      <c r="DQ150" s="105"/>
      <c r="DR150" s="105"/>
      <c r="DS150" s="105"/>
      <c r="DT150" s="105"/>
      <c r="DU150" s="105"/>
      <c r="DV150" s="105"/>
      <c r="DW150" s="105"/>
      <c r="DX150" s="105"/>
      <c r="DY150" s="105"/>
      <c r="DZ150" s="105"/>
      <c r="EA150" s="105"/>
      <c r="EB150" s="105"/>
      <c r="EC150" s="105"/>
      <c r="ED150" s="105"/>
      <c r="EE150" s="105"/>
      <c r="EF150" s="105"/>
      <c r="EG150" s="105"/>
      <c r="EH150" s="105"/>
      <c r="EI150" s="105"/>
      <c r="EJ150" s="105"/>
      <c r="EK150" s="105"/>
      <c r="EL150" s="105"/>
      <c r="EM150" s="105"/>
    </row>
    <row r="151" spans="1:143" s="106" customFormat="1" ht="28.5" hidden="1" customHeight="1" x14ac:dyDescent="0.25">
      <c r="A151" s="48">
        <v>129</v>
      </c>
      <c r="B151" s="84" t="s">
        <v>97</v>
      </c>
      <c r="C151" s="82" t="s">
        <v>131</v>
      </c>
      <c r="D151" s="82" t="s">
        <v>541</v>
      </c>
      <c r="E151" s="82" t="s">
        <v>311</v>
      </c>
      <c r="F151" s="101">
        <v>876</v>
      </c>
      <c r="G151" s="101" t="s">
        <v>362</v>
      </c>
      <c r="H151" s="102">
        <v>1</v>
      </c>
      <c r="I151" s="102" t="s">
        <v>16</v>
      </c>
      <c r="J151" s="102" t="s">
        <v>283</v>
      </c>
      <c r="K151" s="103">
        <v>100000</v>
      </c>
      <c r="L151" s="99" t="s">
        <v>156</v>
      </c>
      <c r="M151" s="99" t="s">
        <v>93</v>
      </c>
      <c r="N151" s="102" t="s">
        <v>284</v>
      </c>
      <c r="O151" s="102" t="s">
        <v>285</v>
      </c>
      <c r="P151" s="102"/>
      <c r="Q151" s="102"/>
      <c r="R151" s="61">
        <f t="shared" si="7"/>
        <v>100000</v>
      </c>
      <c r="S151" s="64"/>
      <c r="T151" s="104"/>
      <c r="U151" s="104"/>
      <c r="V151" s="104"/>
      <c r="W151" s="49" t="str">
        <f t="shared" si="6"/>
        <v>-</v>
      </c>
      <c r="X151" s="54" t="str">
        <f t="shared" si="6"/>
        <v>-</v>
      </c>
      <c r="Y151" s="54" t="str">
        <f t="shared" si="6"/>
        <v>-</v>
      </c>
      <c r="Z151" s="54" t="str">
        <f t="shared" si="6"/>
        <v>-</v>
      </c>
      <c r="AA151" s="54" t="str">
        <f t="shared" si="6"/>
        <v>-</v>
      </c>
      <c r="AB151" s="55" t="s">
        <v>285</v>
      </c>
      <c r="AC151" s="56" t="s">
        <v>285</v>
      </c>
      <c r="AD151" s="57" t="s">
        <v>285</v>
      </c>
      <c r="AE151" s="9">
        <f t="shared" ref="AE151:AE214" si="8">IF(AB151="нет",IF(AC151="нет",0,2),1)</f>
        <v>0</v>
      </c>
      <c r="AF151" s="58" t="s">
        <v>257</v>
      </c>
      <c r="AG151" s="105"/>
      <c r="AH151" s="105"/>
      <c r="AI151" s="105"/>
      <c r="AJ151" s="105"/>
      <c r="AK151" s="105"/>
      <c r="AL151" s="105"/>
      <c r="AM151" s="105"/>
      <c r="AN151" s="105"/>
      <c r="AO151" s="105"/>
      <c r="AP151" s="105"/>
      <c r="AQ151" s="105"/>
      <c r="AR151" s="105"/>
      <c r="AS151" s="105"/>
      <c r="AT151" s="105"/>
      <c r="AU151" s="105"/>
      <c r="AV151" s="105"/>
      <c r="AW151" s="105"/>
      <c r="AX151" s="105"/>
      <c r="AY151" s="105"/>
      <c r="AZ151" s="105"/>
      <c r="BA151" s="105"/>
      <c r="BB151" s="105"/>
      <c r="BC151" s="105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  <c r="BP151" s="105"/>
      <c r="BQ151" s="105"/>
      <c r="BR151" s="105"/>
      <c r="BS151" s="105"/>
      <c r="BT151" s="105"/>
      <c r="BU151" s="105"/>
      <c r="BV151" s="105"/>
      <c r="BW151" s="105"/>
      <c r="BX151" s="105"/>
      <c r="BY151" s="105"/>
      <c r="BZ151" s="105"/>
      <c r="CA151" s="105"/>
      <c r="CB151" s="105"/>
      <c r="CC151" s="105"/>
      <c r="CD151" s="105"/>
      <c r="CE151" s="105"/>
      <c r="CF151" s="105"/>
      <c r="CG151" s="105"/>
      <c r="CH151" s="105"/>
      <c r="CI151" s="105"/>
      <c r="CJ151" s="105"/>
      <c r="CK151" s="105"/>
      <c r="CL151" s="105"/>
      <c r="CM151" s="105"/>
      <c r="CN151" s="105"/>
      <c r="CO151" s="105"/>
      <c r="CP151" s="105"/>
      <c r="CQ151" s="105"/>
      <c r="CR151" s="105"/>
      <c r="CS151" s="105"/>
      <c r="CT151" s="105"/>
      <c r="CU151" s="105"/>
      <c r="CV151" s="105"/>
      <c r="CW151" s="105"/>
      <c r="CX151" s="105"/>
      <c r="CY151" s="105"/>
      <c r="CZ151" s="105"/>
      <c r="DA151" s="105"/>
      <c r="DB151" s="105"/>
      <c r="DC151" s="105"/>
      <c r="DD151" s="105"/>
      <c r="DE151" s="105"/>
      <c r="DF151" s="105"/>
      <c r="DG151" s="105"/>
      <c r="DH151" s="105"/>
      <c r="DI151" s="105"/>
      <c r="DJ151" s="105"/>
      <c r="DK151" s="105"/>
      <c r="DL151" s="105"/>
      <c r="DM151" s="105"/>
      <c r="DN151" s="105"/>
      <c r="DO151" s="105"/>
      <c r="DP151" s="105"/>
      <c r="DQ151" s="105"/>
      <c r="DR151" s="105"/>
      <c r="DS151" s="105"/>
      <c r="DT151" s="105"/>
      <c r="DU151" s="105"/>
      <c r="DV151" s="105"/>
      <c r="DW151" s="105"/>
      <c r="DX151" s="105"/>
      <c r="DY151" s="105"/>
      <c r="DZ151" s="105"/>
      <c r="EA151" s="105"/>
      <c r="EB151" s="105"/>
      <c r="EC151" s="105"/>
      <c r="ED151" s="105"/>
      <c r="EE151" s="105"/>
      <c r="EF151" s="105"/>
      <c r="EG151" s="105"/>
      <c r="EH151" s="105"/>
      <c r="EI151" s="105"/>
      <c r="EJ151" s="105"/>
      <c r="EK151" s="105"/>
      <c r="EL151" s="105"/>
      <c r="EM151" s="105"/>
    </row>
    <row r="152" spans="1:143" s="106" customFormat="1" ht="28.5" hidden="1" customHeight="1" x14ac:dyDescent="0.25">
      <c r="A152" s="48">
        <v>130</v>
      </c>
      <c r="B152" s="84" t="s">
        <v>97</v>
      </c>
      <c r="C152" s="82" t="s">
        <v>131</v>
      </c>
      <c r="D152" s="82" t="s">
        <v>542</v>
      </c>
      <c r="E152" s="82" t="s">
        <v>543</v>
      </c>
      <c r="F152" s="101" t="s">
        <v>79</v>
      </c>
      <c r="G152" s="101" t="s">
        <v>323</v>
      </c>
      <c r="H152" s="102">
        <v>1</v>
      </c>
      <c r="I152" s="102" t="s">
        <v>16</v>
      </c>
      <c r="J152" s="102" t="s">
        <v>283</v>
      </c>
      <c r="K152" s="103">
        <v>813100</v>
      </c>
      <c r="L152" s="99" t="s">
        <v>156</v>
      </c>
      <c r="M152" s="99" t="s">
        <v>93</v>
      </c>
      <c r="N152" s="102" t="s">
        <v>544</v>
      </c>
      <c r="O152" s="102" t="s">
        <v>303</v>
      </c>
      <c r="P152" s="102"/>
      <c r="Q152" s="102"/>
      <c r="R152" s="61">
        <f t="shared" si="7"/>
        <v>813100</v>
      </c>
      <c r="S152" s="64"/>
      <c r="T152" s="104"/>
      <c r="U152" s="104"/>
      <c r="V152" s="104"/>
      <c r="W152" s="49">
        <f t="shared" si="6"/>
        <v>813100</v>
      </c>
      <c r="X152" s="54">
        <f t="shared" si="6"/>
        <v>0</v>
      </c>
      <c r="Y152" s="54">
        <f t="shared" si="6"/>
        <v>0</v>
      </c>
      <c r="Z152" s="54">
        <f t="shared" si="6"/>
        <v>0</v>
      </c>
      <c r="AA152" s="54">
        <f t="shared" si="6"/>
        <v>0</v>
      </c>
      <c r="AB152" s="55" t="s">
        <v>303</v>
      </c>
      <c r="AC152" s="55" t="s">
        <v>285</v>
      </c>
      <c r="AD152" s="57" t="s">
        <v>285</v>
      </c>
      <c r="AE152" s="9">
        <f t="shared" si="8"/>
        <v>1</v>
      </c>
      <c r="AF152" s="58" t="s">
        <v>257</v>
      </c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  <c r="BD152" s="105"/>
      <c r="BE152" s="105"/>
      <c r="BF152" s="105"/>
      <c r="BG152" s="105"/>
      <c r="BH152" s="105"/>
      <c r="BI152" s="105"/>
      <c r="BJ152" s="105"/>
      <c r="BK152" s="105"/>
      <c r="BL152" s="105"/>
      <c r="BM152" s="105"/>
      <c r="BN152" s="105"/>
      <c r="BO152" s="105"/>
      <c r="BP152" s="105"/>
      <c r="BQ152" s="105"/>
      <c r="BR152" s="105"/>
      <c r="BS152" s="105"/>
      <c r="BT152" s="105"/>
      <c r="BU152" s="105"/>
      <c r="BV152" s="105"/>
      <c r="BW152" s="105"/>
      <c r="BX152" s="105"/>
      <c r="BY152" s="105"/>
      <c r="BZ152" s="105"/>
      <c r="CA152" s="105"/>
      <c r="CB152" s="105"/>
      <c r="CC152" s="105"/>
      <c r="CD152" s="105"/>
      <c r="CE152" s="105"/>
      <c r="CF152" s="105"/>
      <c r="CG152" s="105"/>
      <c r="CH152" s="105"/>
      <c r="CI152" s="105"/>
      <c r="CJ152" s="105"/>
      <c r="CK152" s="105"/>
      <c r="CL152" s="105"/>
      <c r="CM152" s="105"/>
      <c r="CN152" s="105"/>
      <c r="CO152" s="105"/>
      <c r="CP152" s="105"/>
      <c r="CQ152" s="105"/>
      <c r="CR152" s="105"/>
      <c r="CS152" s="105"/>
      <c r="CT152" s="105"/>
      <c r="CU152" s="105"/>
      <c r="CV152" s="105"/>
      <c r="CW152" s="105"/>
      <c r="CX152" s="105"/>
      <c r="CY152" s="105"/>
      <c r="CZ152" s="105"/>
      <c r="DA152" s="105"/>
      <c r="DB152" s="105"/>
      <c r="DC152" s="105"/>
      <c r="DD152" s="105"/>
      <c r="DE152" s="105"/>
      <c r="DF152" s="105"/>
      <c r="DG152" s="105"/>
      <c r="DH152" s="105"/>
      <c r="DI152" s="105"/>
      <c r="DJ152" s="105"/>
      <c r="DK152" s="105"/>
      <c r="DL152" s="105"/>
      <c r="DM152" s="105"/>
      <c r="DN152" s="105"/>
      <c r="DO152" s="105"/>
      <c r="DP152" s="105"/>
      <c r="DQ152" s="105"/>
      <c r="DR152" s="105"/>
      <c r="DS152" s="105"/>
      <c r="DT152" s="105"/>
      <c r="DU152" s="105"/>
      <c r="DV152" s="105"/>
      <c r="DW152" s="105"/>
      <c r="DX152" s="105"/>
      <c r="DY152" s="105"/>
      <c r="DZ152" s="105"/>
      <c r="EA152" s="105"/>
      <c r="EB152" s="105"/>
      <c r="EC152" s="105"/>
      <c r="ED152" s="105"/>
      <c r="EE152" s="105"/>
      <c r="EF152" s="105"/>
      <c r="EG152" s="105"/>
      <c r="EH152" s="105"/>
      <c r="EI152" s="105"/>
      <c r="EJ152" s="105"/>
      <c r="EK152" s="105"/>
      <c r="EL152" s="105"/>
      <c r="EM152" s="105"/>
    </row>
    <row r="153" spans="1:143" s="106" customFormat="1" ht="29.25" customHeight="1" x14ac:dyDescent="0.25">
      <c r="A153" s="48">
        <v>131</v>
      </c>
      <c r="B153" s="84" t="s">
        <v>370</v>
      </c>
      <c r="C153" s="82" t="s">
        <v>371</v>
      </c>
      <c r="D153" s="82" t="s">
        <v>545</v>
      </c>
      <c r="E153" s="82" t="s">
        <v>78</v>
      </c>
      <c r="F153" s="101">
        <v>876</v>
      </c>
      <c r="G153" s="101" t="s">
        <v>362</v>
      </c>
      <c r="H153" s="102" t="s">
        <v>44</v>
      </c>
      <c r="I153" s="102" t="s">
        <v>16</v>
      </c>
      <c r="J153" s="102" t="s">
        <v>283</v>
      </c>
      <c r="K153" s="103">
        <v>400000</v>
      </c>
      <c r="L153" s="99" t="s">
        <v>156</v>
      </c>
      <c r="M153" s="99" t="s">
        <v>93</v>
      </c>
      <c r="N153" s="46" t="s">
        <v>284</v>
      </c>
      <c r="O153" s="102" t="s">
        <v>285</v>
      </c>
      <c r="P153" s="102"/>
      <c r="Q153" s="102"/>
      <c r="R153" s="61">
        <f t="shared" si="7"/>
        <v>400000</v>
      </c>
      <c r="S153" s="64"/>
      <c r="T153" s="104"/>
      <c r="U153" s="104"/>
      <c r="V153" s="104"/>
      <c r="W153" s="49" t="str">
        <f t="shared" si="6"/>
        <v>-</v>
      </c>
      <c r="X153" s="54" t="str">
        <f t="shared" si="6"/>
        <v>-</v>
      </c>
      <c r="Y153" s="54" t="str">
        <f t="shared" si="6"/>
        <v>-</v>
      </c>
      <c r="Z153" s="54" t="str">
        <f t="shared" si="6"/>
        <v>-</v>
      </c>
      <c r="AA153" s="54" t="str">
        <f t="shared" si="6"/>
        <v>-</v>
      </c>
      <c r="AB153" s="55" t="s">
        <v>285</v>
      </c>
      <c r="AC153" s="56" t="s">
        <v>373</v>
      </c>
      <c r="AD153" s="57" t="s">
        <v>285</v>
      </c>
      <c r="AE153" s="9">
        <f t="shared" si="8"/>
        <v>2</v>
      </c>
      <c r="AF153" s="58" t="s">
        <v>257</v>
      </c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5"/>
      <c r="BN153" s="105"/>
      <c r="BO153" s="105"/>
      <c r="BP153" s="105"/>
      <c r="BQ153" s="105"/>
      <c r="BR153" s="105"/>
      <c r="BS153" s="105"/>
      <c r="BT153" s="105"/>
      <c r="BU153" s="105"/>
      <c r="BV153" s="105"/>
      <c r="BW153" s="105"/>
      <c r="BX153" s="105"/>
      <c r="BY153" s="105"/>
      <c r="BZ153" s="105"/>
      <c r="CA153" s="105"/>
      <c r="CB153" s="105"/>
      <c r="CC153" s="105"/>
      <c r="CD153" s="105"/>
      <c r="CE153" s="105"/>
      <c r="CF153" s="105"/>
      <c r="CG153" s="105"/>
      <c r="CH153" s="105"/>
      <c r="CI153" s="105"/>
      <c r="CJ153" s="105"/>
      <c r="CK153" s="105"/>
      <c r="CL153" s="105"/>
      <c r="CM153" s="105"/>
      <c r="CN153" s="105"/>
      <c r="CO153" s="105"/>
      <c r="CP153" s="105"/>
      <c r="CQ153" s="105"/>
      <c r="CR153" s="105"/>
      <c r="CS153" s="105"/>
      <c r="CT153" s="105"/>
      <c r="CU153" s="105"/>
      <c r="CV153" s="105"/>
      <c r="CW153" s="105"/>
      <c r="CX153" s="105"/>
      <c r="CY153" s="105"/>
      <c r="CZ153" s="105"/>
      <c r="DA153" s="105"/>
      <c r="DB153" s="105"/>
      <c r="DC153" s="105"/>
      <c r="DD153" s="105"/>
      <c r="DE153" s="105"/>
      <c r="DF153" s="105"/>
      <c r="DG153" s="105"/>
      <c r="DH153" s="105"/>
      <c r="DI153" s="105"/>
      <c r="DJ153" s="105"/>
      <c r="DK153" s="105"/>
      <c r="DL153" s="105"/>
      <c r="DM153" s="105"/>
      <c r="DN153" s="105"/>
      <c r="DO153" s="105"/>
      <c r="DP153" s="105"/>
      <c r="DQ153" s="105"/>
      <c r="DR153" s="105"/>
      <c r="DS153" s="105"/>
      <c r="DT153" s="105"/>
      <c r="DU153" s="105"/>
      <c r="DV153" s="105"/>
      <c r="DW153" s="105"/>
      <c r="DX153" s="105"/>
      <c r="DY153" s="105"/>
      <c r="DZ153" s="105"/>
      <c r="EA153" s="105"/>
      <c r="EB153" s="105"/>
      <c r="EC153" s="105"/>
      <c r="ED153" s="105"/>
      <c r="EE153" s="105"/>
      <c r="EF153" s="105"/>
      <c r="EG153" s="105"/>
      <c r="EH153" s="105"/>
      <c r="EI153" s="105"/>
      <c r="EJ153" s="105"/>
      <c r="EK153" s="105"/>
      <c r="EL153" s="105"/>
      <c r="EM153" s="105"/>
    </row>
    <row r="154" spans="1:143" s="106" customFormat="1" ht="29.25" customHeight="1" x14ac:dyDescent="0.25">
      <c r="A154" s="48">
        <v>132</v>
      </c>
      <c r="B154" s="84" t="s">
        <v>370</v>
      </c>
      <c r="C154" s="82" t="s">
        <v>371</v>
      </c>
      <c r="D154" s="82" t="s">
        <v>545</v>
      </c>
      <c r="E154" s="82" t="s">
        <v>78</v>
      </c>
      <c r="F154" s="101">
        <v>876</v>
      </c>
      <c r="G154" s="101" t="s">
        <v>362</v>
      </c>
      <c r="H154" s="102" t="s">
        <v>44</v>
      </c>
      <c r="I154" s="102" t="s">
        <v>16</v>
      </c>
      <c r="J154" s="102" t="s">
        <v>283</v>
      </c>
      <c r="K154" s="103">
        <v>120000</v>
      </c>
      <c r="L154" s="99" t="s">
        <v>156</v>
      </c>
      <c r="M154" s="99" t="s">
        <v>93</v>
      </c>
      <c r="N154" s="46" t="s">
        <v>284</v>
      </c>
      <c r="O154" s="102" t="s">
        <v>285</v>
      </c>
      <c r="P154" s="102"/>
      <c r="Q154" s="102"/>
      <c r="R154" s="61">
        <f t="shared" si="7"/>
        <v>120000</v>
      </c>
      <c r="S154" s="64"/>
      <c r="T154" s="104"/>
      <c r="U154" s="104"/>
      <c r="V154" s="104"/>
      <c r="W154" s="49" t="str">
        <f t="shared" si="6"/>
        <v>-</v>
      </c>
      <c r="X154" s="54" t="str">
        <f t="shared" si="6"/>
        <v>-</v>
      </c>
      <c r="Y154" s="54" t="str">
        <f t="shared" si="6"/>
        <v>-</v>
      </c>
      <c r="Z154" s="54" t="str">
        <f t="shared" si="6"/>
        <v>-</v>
      </c>
      <c r="AA154" s="54" t="str">
        <f t="shared" si="6"/>
        <v>-</v>
      </c>
      <c r="AB154" s="55" t="s">
        <v>285</v>
      </c>
      <c r="AC154" s="56" t="s">
        <v>373</v>
      </c>
      <c r="AD154" s="57" t="s">
        <v>285</v>
      </c>
      <c r="AE154" s="9">
        <f t="shared" si="8"/>
        <v>2</v>
      </c>
      <c r="AF154" s="58" t="s">
        <v>257</v>
      </c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  <c r="BD154" s="105"/>
      <c r="BE154" s="105"/>
      <c r="BF154" s="105"/>
      <c r="BG154" s="105"/>
      <c r="BH154" s="105"/>
      <c r="BI154" s="105"/>
      <c r="BJ154" s="105"/>
      <c r="BK154" s="105"/>
      <c r="BL154" s="105"/>
      <c r="BM154" s="105"/>
      <c r="BN154" s="105"/>
      <c r="BO154" s="105"/>
      <c r="BP154" s="105"/>
      <c r="BQ154" s="105"/>
      <c r="BR154" s="105"/>
      <c r="BS154" s="105"/>
      <c r="BT154" s="105"/>
      <c r="BU154" s="105"/>
      <c r="BV154" s="105"/>
      <c r="BW154" s="105"/>
      <c r="BX154" s="105"/>
      <c r="BY154" s="105"/>
      <c r="BZ154" s="105"/>
      <c r="CA154" s="105"/>
      <c r="CB154" s="105"/>
      <c r="CC154" s="105"/>
      <c r="CD154" s="105"/>
      <c r="CE154" s="105"/>
      <c r="CF154" s="105"/>
      <c r="CG154" s="105"/>
      <c r="CH154" s="105"/>
      <c r="CI154" s="105"/>
      <c r="CJ154" s="105"/>
      <c r="CK154" s="105"/>
      <c r="CL154" s="105"/>
      <c r="CM154" s="105"/>
      <c r="CN154" s="105"/>
      <c r="CO154" s="105"/>
      <c r="CP154" s="105"/>
      <c r="CQ154" s="105"/>
      <c r="CR154" s="105"/>
      <c r="CS154" s="105"/>
      <c r="CT154" s="105"/>
      <c r="CU154" s="105"/>
      <c r="CV154" s="105"/>
      <c r="CW154" s="105"/>
      <c r="CX154" s="105"/>
      <c r="CY154" s="105"/>
      <c r="CZ154" s="105"/>
      <c r="DA154" s="105"/>
      <c r="DB154" s="105"/>
      <c r="DC154" s="105"/>
      <c r="DD154" s="105"/>
      <c r="DE154" s="105"/>
      <c r="DF154" s="105"/>
      <c r="DG154" s="105"/>
      <c r="DH154" s="105"/>
      <c r="DI154" s="105"/>
      <c r="DJ154" s="105"/>
      <c r="DK154" s="105"/>
      <c r="DL154" s="105"/>
      <c r="DM154" s="105"/>
      <c r="DN154" s="105"/>
      <c r="DO154" s="105"/>
      <c r="DP154" s="105"/>
      <c r="DQ154" s="105"/>
      <c r="DR154" s="105"/>
      <c r="DS154" s="105"/>
      <c r="DT154" s="105"/>
      <c r="DU154" s="105"/>
      <c r="DV154" s="105"/>
      <c r="DW154" s="105"/>
      <c r="DX154" s="105"/>
      <c r="DY154" s="105"/>
      <c r="DZ154" s="105"/>
      <c r="EA154" s="105"/>
      <c r="EB154" s="105"/>
      <c r="EC154" s="105"/>
      <c r="ED154" s="105"/>
      <c r="EE154" s="105"/>
      <c r="EF154" s="105"/>
      <c r="EG154" s="105"/>
      <c r="EH154" s="105"/>
      <c r="EI154" s="105"/>
      <c r="EJ154" s="105"/>
      <c r="EK154" s="105"/>
      <c r="EL154" s="105"/>
      <c r="EM154" s="105"/>
    </row>
    <row r="155" spans="1:143" s="106" customFormat="1" ht="55.5" customHeight="1" x14ac:dyDescent="0.25">
      <c r="A155" s="48">
        <v>133</v>
      </c>
      <c r="B155" s="84" t="s">
        <v>503</v>
      </c>
      <c r="C155" s="82" t="s">
        <v>546</v>
      </c>
      <c r="D155" s="82" t="s">
        <v>547</v>
      </c>
      <c r="E155" s="82" t="s">
        <v>344</v>
      </c>
      <c r="F155" s="101">
        <v>876</v>
      </c>
      <c r="G155" s="101" t="s">
        <v>362</v>
      </c>
      <c r="H155" s="102" t="s">
        <v>44</v>
      </c>
      <c r="I155" s="102" t="s">
        <v>16</v>
      </c>
      <c r="J155" s="102" t="s">
        <v>283</v>
      </c>
      <c r="K155" s="103">
        <v>33000</v>
      </c>
      <c r="L155" s="99" t="s">
        <v>156</v>
      </c>
      <c r="M155" s="99" t="s">
        <v>93</v>
      </c>
      <c r="N155" s="102" t="s">
        <v>284</v>
      </c>
      <c r="O155" s="102" t="s">
        <v>285</v>
      </c>
      <c r="P155" s="102"/>
      <c r="Q155" s="102"/>
      <c r="R155" s="61">
        <f t="shared" si="7"/>
        <v>33000</v>
      </c>
      <c r="S155" s="64"/>
      <c r="T155" s="104"/>
      <c r="U155" s="104"/>
      <c r="V155" s="104"/>
      <c r="W155" s="49" t="str">
        <f t="shared" si="6"/>
        <v>-</v>
      </c>
      <c r="X155" s="54" t="str">
        <f t="shared" si="6"/>
        <v>-</v>
      </c>
      <c r="Y155" s="54" t="str">
        <f t="shared" si="6"/>
        <v>-</v>
      </c>
      <c r="Z155" s="54" t="str">
        <f t="shared" si="6"/>
        <v>-</v>
      </c>
      <c r="AA155" s="54" t="str">
        <f t="shared" si="6"/>
        <v>-</v>
      </c>
      <c r="AB155" s="55" t="s">
        <v>285</v>
      </c>
      <c r="AC155" s="56" t="s">
        <v>373</v>
      </c>
      <c r="AD155" s="57" t="s">
        <v>285</v>
      </c>
      <c r="AE155" s="9">
        <f t="shared" si="8"/>
        <v>2</v>
      </c>
      <c r="AF155" s="58" t="s">
        <v>257</v>
      </c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  <c r="BD155" s="105"/>
      <c r="BE155" s="105"/>
      <c r="BF155" s="105"/>
      <c r="BG155" s="105"/>
      <c r="BH155" s="105"/>
      <c r="BI155" s="105"/>
      <c r="BJ155" s="105"/>
      <c r="BK155" s="105"/>
      <c r="BL155" s="105"/>
      <c r="BM155" s="105"/>
      <c r="BN155" s="105"/>
      <c r="BO155" s="105"/>
      <c r="BP155" s="105"/>
      <c r="BQ155" s="105"/>
      <c r="BR155" s="105"/>
      <c r="BS155" s="105"/>
      <c r="BT155" s="105"/>
      <c r="BU155" s="105"/>
      <c r="BV155" s="105"/>
      <c r="BW155" s="105"/>
      <c r="BX155" s="105"/>
      <c r="BY155" s="105"/>
      <c r="BZ155" s="105"/>
      <c r="CA155" s="105"/>
      <c r="CB155" s="105"/>
      <c r="CC155" s="105"/>
      <c r="CD155" s="105"/>
      <c r="CE155" s="105"/>
      <c r="CF155" s="105"/>
      <c r="CG155" s="105"/>
      <c r="CH155" s="105"/>
      <c r="CI155" s="105"/>
      <c r="CJ155" s="105"/>
      <c r="CK155" s="105"/>
      <c r="CL155" s="105"/>
      <c r="CM155" s="105"/>
      <c r="CN155" s="105"/>
      <c r="CO155" s="105"/>
      <c r="CP155" s="105"/>
      <c r="CQ155" s="105"/>
      <c r="CR155" s="105"/>
      <c r="CS155" s="105"/>
      <c r="CT155" s="105"/>
      <c r="CU155" s="105"/>
      <c r="CV155" s="105"/>
      <c r="CW155" s="105"/>
      <c r="CX155" s="105"/>
      <c r="CY155" s="105"/>
      <c r="CZ155" s="105"/>
      <c r="DA155" s="105"/>
      <c r="DB155" s="105"/>
      <c r="DC155" s="105"/>
      <c r="DD155" s="105"/>
      <c r="DE155" s="105"/>
      <c r="DF155" s="105"/>
      <c r="DG155" s="105"/>
      <c r="DH155" s="105"/>
      <c r="DI155" s="105"/>
      <c r="DJ155" s="105"/>
      <c r="DK155" s="105"/>
      <c r="DL155" s="105"/>
      <c r="DM155" s="105"/>
      <c r="DN155" s="105"/>
      <c r="DO155" s="105"/>
      <c r="DP155" s="105"/>
      <c r="DQ155" s="105"/>
      <c r="DR155" s="105"/>
      <c r="DS155" s="105"/>
      <c r="DT155" s="105"/>
      <c r="DU155" s="105"/>
      <c r="DV155" s="105"/>
      <c r="DW155" s="105"/>
      <c r="DX155" s="105"/>
      <c r="DY155" s="105"/>
      <c r="DZ155" s="105"/>
      <c r="EA155" s="105"/>
      <c r="EB155" s="105"/>
      <c r="EC155" s="105"/>
      <c r="ED155" s="105"/>
      <c r="EE155" s="105"/>
      <c r="EF155" s="105"/>
      <c r="EG155" s="105"/>
      <c r="EH155" s="105"/>
      <c r="EI155" s="105"/>
      <c r="EJ155" s="105"/>
      <c r="EK155" s="105"/>
      <c r="EL155" s="105"/>
      <c r="EM155" s="105"/>
    </row>
    <row r="156" spans="1:143" s="106" customFormat="1" ht="27.75" customHeight="1" x14ac:dyDescent="0.25">
      <c r="A156" s="48">
        <v>134</v>
      </c>
      <c r="B156" s="84" t="s">
        <v>503</v>
      </c>
      <c r="C156" s="82" t="s">
        <v>504</v>
      </c>
      <c r="D156" s="82" t="s">
        <v>548</v>
      </c>
      <c r="E156" s="82" t="s">
        <v>78</v>
      </c>
      <c r="F156" s="101">
        <v>876</v>
      </c>
      <c r="G156" s="101" t="s">
        <v>362</v>
      </c>
      <c r="H156" s="102" t="s">
        <v>44</v>
      </c>
      <c r="I156" s="102" t="s">
        <v>16</v>
      </c>
      <c r="J156" s="102" t="s">
        <v>283</v>
      </c>
      <c r="K156" s="103">
        <v>100000</v>
      </c>
      <c r="L156" s="99" t="s">
        <v>156</v>
      </c>
      <c r="M156" s="99" t="s">
        <v>93</v>
      </c>
      <c r="N156" s="46" t="s">
        <v>284</v>
      </c>
      <c r="O156" s="102" t="s">
        <v>285</v>
      </c>
      <c r="P156" s="102"/>
      <c r="Q156" s="102"/>
      <c r="R156" s="61">
        <f t="shared" si="7"/>
        <v>100000</v>
      </c>
      <c r="S156" s="64"/>
      <c r="T156" s="104"/>
      <c r="U156" s="104"/>
      <c r="V156" s="104"/>
      <c r="W156" s="49" t="str">
        <f t="shared" si="6"/>
        <v>-</v>
      </c>
      <c r="X156" s="54" t="str">
        <f t="shared" si="6"/>
        <v>-</v>
      </c>
      <c r="Y156" s="54" t="str">
        <f t="shared" si="6"/>
        <v>-</v>
      </c>
      <c r="Z156" s="54" t="str">
        <f t="shared" si="6"/>
        <v>-</v>
      </c>
      <c r="AA156" s="54" t="str">
        <f t="shared" si="6"/>
        <v>-</v>
      </c>
      <c r="AB156" s="55" t="s">
        <v>285</v>
      </c>
      <c r="AC156" s="56" t="s">
        <v>373</v>
      </c>
      <c r="AD156" s="57" t="s">
        <v>285</v>
      </c>
      <c r="AE156" s="9">
        <f t="shared" si="8"/>
        <v>2</v>
      </c>
      <c r="AF156" s="58" t="s">
        <v>257</v>
      </c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  <c r="BD156" s="105"/>
      <c r="BE156" s="105"/>
      <c r="BF156" s="105"/>
      <c r="BG156" s="105"/>
      <c r="BH156" s="105"/>
      <c r="BI156" s="105"/>
      <c r="BJ156" s="105"/>
      <c r="BK156" s="105"/>
      <c r="BL156" s="105"/>
      <c r="BM156" s="105"/>
      <c r="BN156" s="105"/>
      <c r="BO156" s="105"/>
      <c r="BP156" s="105"/>
      <c r="BQ156" s="105"/>
      <c r="BR156" s="105"/>
      <c r="BS156" s="105"/>
      <c r="BT156" s="105"/>
      <c r="BU156" s="105"/>
      <c r="BV156" s="105"/>
      <c r="BW156" s="105"/>
      <c r="BX156" s="105"/>
      <c r="BY156" s="105"/>
      <c r="BZ156" s="105"/>
      <c r="CA156" s="105"/>
      <c r="CB156" s="105"/>
      <c r="CC156" s="105"/>
      <c r="CD156" s="105"/>
      <c r="CE156" s="105"/>
      <c r="CF156" s="105"/>
      <c r="CG156" s="105"/>
      <c r="CH156" s="105"/>
      <c r="CI156" s="105"/>
      <c r="CJ156" s="105"/>
      <c r="CK156" s="105"/>
      <c r="CL156" s="105"/>
      <c r="CM156" s="105"/>
      <c r="CN156" s="105"/>
      <c r="CO156" s="105"/>
      <c r="CP156" s="105"/>
      <c r="CQ156" s="105"/>
      <c r="CR156" s="105"/>
      <c r="CS156" s="105"/>
      <c r="CT156" s="105"/>
      <c r="CU156" s="105"/>
      <c r="CV156" s="105"/>
      <c r="CW156" s="105"/>
      <c r="CX156" s="105"/>
      <c r="CY156" s="105"/>
      <c r="CZ156" s="105"/>
      <c r="DA156" s="105"/>
      <c r="DB156" s="105"/>
      <c r="DC156" s="105"/>
      <c r="DD156" s="105"/>
      <c r="DE156" s="105"/>
      <c r="DF156" s="105"/>
      <c r="DG156" s="105"/>
      <c r="DH156" s="105"/>
      <c r="DI156" s="105"/>
      <c r="DJ156" s="105"/>
      <c r="DK156" s="105"/>
      <c r="DL156" s="105"/>
      <c r="DM156" s="105"/>
      <c r="DN156" s="105"/>
      <c r="DO156" s="105"/>
      <c r="DP156" s="105"/>
      <c r="DQ156" s="105"/>
      <c r="DR156" s="105"/>
      <c r="DS156" s="105"/>
      <c r="DT156" s="105"/>
      <c r="DU156" s="105"/>
      <c r="DV156" s="105"/>
      <c r="DW156" s="105"/>
      <c r="DX156" s="105"/>
      <c r="DY156" s="105"/>
      <c r="DZ156" s="105"/>
      <c r="EA156" s="105"/>
      <c r="EB156" s="105"/>
      <c r="EC156" s="105"/>
      <c r="ED156" s="105"/>
      <c r="EE156" s="105"/>
      <c r="EF156" s="105"/>
      <c r="EG156" s="105"/>
      <c r="EH156" s="105"/>
      <c r="EI156" s="105"/>
      <c r="EJ156" s="105"/>
      <c r="EK156" s="105"/>
      <c r="EL156" s="105"/>
      <c r="EM156" s="105"/>
    </row>
    <row r="157" spans="1:143" s="106" customFormat="1" ht="55.5" hidden="1" customHeight="1" x14ac:dyDescent="0.25">
      <c r="A157" s="48">
        <v>135</v>
      </c>
      <c r="B157" s="84" t="s">
        <v>216</v>
      </c>
      <c r="C157" s="82" t="s">
        <v>217</v>
      </c>
      <c r="D157" s="82" t="s">
        <v>549</v>
      </c>
      <c r="E157" s="82" t="s">
        <v>78</v>
      </c>
      <c r="F157" s="101">
        <v>876</v>
      </c>
      <c r="G157" s="101" t="s">
        <v>323</v>
      </c>
      <c r="H157" s="102">
        <v>1</v>
      </c>
      <c r="I157" s="102" t="s">
        <v>16</v>
      </c>
      <c r="J157" s="102" t="s">
        <v>283</v>
      </c>
      <c r="K157" s="103">
        <v>1001000</v>
      </c>
      <c r="L157" s="99" t="s">
        <v>156</v>
      </c>
      <c r="M157" s="99" t="s">
        <v>93</v>
      </c>
      <c r="N157" s="102" t="s">
        <v>284</v>
      </c>
      <c r="O157" s="102" t="s">
        <v>285</v>
      </c>
      <c r="P157" s="102"/>
      <c r="Q157" s="102"/>
      <c r="R157" s="61">
        <f t="shared" si="7"/>
        <v>1001000</v>
      </c>
      <c r="S157" s="64"/>
      <c r="T157" s="104"/>
      <c r="U157" s="104"/>
      <c r="V157" s="104"/>
      <c r="W157" s="49" t="str">
        <f t="shared" si="6"/>
        <v>-</v>
      </c>
      <c r="X157" s="54" t="str">
        <f t="shared" si="6"/>
        <v>-</v>
      </c>
      <c r="Y157" s="54" t="str">
        <f t="shared" si="6"/>
        <v>-</v>
      </c>
      <c r="Z157" s="54" t="str">
        <f t="shared" si="6"/>
        <v>-</v>
      </c>
      <c r="AA157" s="54" t="str">
        <f t="shared" si="6"/>
        <v>-</v>
      </c>
      <c r="AB157" s="55" t="s">
        <v>285</v>
      </c>
      <c r="AC157" s="55" t="s">
        <v>285</v>
      </c>
      <c r="AD157" s="57" t="s">
        <v>285</v>
      </c>
      <c r="AE157" s="9">
        <f t="shared" si="8"/>
        <v>0</v>
      </c>
      <c r="AF157" s="58" t="s">
        <v>257</v>
      </c>
      <c r="AG157" s="105"/>
      <c r="AH157" s="105"/>
      <c r="AI157" s="105"/>
      <c r="AJ157" s="105"/>
      <c r="AK157" s="105"/>
      <c r="AL157" s="105"/>
      <c r="AM157" s="105"/>
      <c r="AN157" s="105"/>
      <c r="AO157" s="105"/>
      <c r="AP157" s="105"/>
      <c r="AQ157" s="105"/>
      <c r="AR157" s="105"/>
      <c r="AS157" s="105"/>
      <c r="AT157" s="105"/>
      <c r="AU157" s="105"/>
      <c r="AV157" s="105"/>
      <c r="AW157" s="105"/>
      <c r="AX157" s="105"/>
      <c r="AY157" s="105"/>
      <c r="AZ157" s="105"/>
      <c r="BA157" s="105"/>
      <c r="BB157" s="105"/>
      <c r="BC157" s="105"/>
      <c r="BD157" s="105"/>
      <c r="BE157" s="105"/>
      <c r="BF157" s="105"/>
      <c r="BG157" s="105"/>
      <c r="BH157" s="105"/>
      <c r="BI157" s="105"/>
      <c r="BJ157" s="105"/>
      <c r="BK157" s="105"/>
      <c r="BL157" s="105"/>
      <c r="BM157" s="105"/>
      <c r="BN157" s="105"/>
      <c r="BO157" s="105"/>
      <c r="BP157" s="105"/>
      <c r="BQ157" s="105"/>
      <c r="BR157" s="105"/>
      <c r="BS157" s="105"/>
      <c r="BT157" s="105"/>
      <c r="BU157" s="105"/>
      <c r="BV157" s="105"/>
      <c r="BW157" s="105"/>
      <c r="BX157" s="105"/>
      <c r="BY157" s="105"/>
      <c r="BZ157" s="105"/>
      <c r="CA157" s="105"/>
      <c r="CB157" s="105"/>
      <c r="CC157" s="105"/>
      <c r="CD157" s="105"/>
      <c r="CE157" s="105"/>
      <c r="CF157" s="105"/>
      <c r="CG157" s="105"/>
      <c r="CH157" s="105"/>
      <c r="CI157" s="105"/>
      <c r="CJ157" s="105"/>
      <c r="CK157" s="105"/>
      <c r="CL157" s="105"/>
      <c r="CM157" s="105"/>
      <c r="CN157" s="105"/>
      <c r="CO157" s="105"/>
      <c r="CP157" s="105"/>
      <c r="CQ157" s="105"/>
      <c r="CR157" s="105"/>
      <c r="CS157" s="105"/>
      <c r="CT157" s="105"/>
      <c r="CU157" s="105"/>
      <c r="CV157" s="105"/>
      <c r="CW157" s="105"/>
      <c r="CX157" s="105"/>
      <c r="CY157" s="105"/>
      <c r="CZ157" s="105"/>
      <c r="DA157" s="105"/>
      <c r="DB157" s="105"/>
      <c r="DC157" s="105"/>
      <c r="DD157" s="105"/>
      <c r="DE157" s="105"/>
      <c r="DF157" s="105"/>
      <c r="DG157" s="105"/>
      <c r="DH157" s="105"/>
      <c r="DI157" s="105"/>
      <c r="DJ157" s="105"/>
      <c r="DK157" s="105"/>
      <c r="DL157" s="105"/>
      <c r="DM157" s="105"/>
      <c r="DN157" s="105"/>
      <c r="DO157" s="105"/>
      <c r="DP157" s="105"/>
      <c r="DQ157" s="105"/>
      <c r="DR157" s="105"/>
      <c r="DS157" s="105"/>
      <c r="DT157" s="105"/>
      <c r="DU157" s="105"/>
      <c r="DV157" s="105"/>
      <c r="DW157" s="105"/>
      <c r="DX157" s="105"/>
      <c r="DY157" s="105"/>
      <c r="DZ157" s="105"/>
      <c r="EA157" s="105"/>
      <c r="EB157" s="105"/>
      <c r="EC157" s="105"/>
      <c r="ED157" s="105"/>
      <c r="EE157" s="105"/>
      <c r="EF157" s="105"/>
      <c r="EG157" s="105"/>
      <c r="EH157" s="105"/>
      <c r="EI157" s="105"/>
      <c r="EJ157" s="105"/>
      <c r="EK157" s="105"/>
      <c r="EL157" s="105"/>
      <c r="EM157" s="105"/>
    </row>
    <row r="158" spans="1:143" s="106" customFormat="1" ht="27" x14ac:dyDescent="0.25">
      <c r="A158" s="102"/>
      <c r="B158" s="84"/>
      <c r="C158" s="82"/>
      <c r="D158" s="82"/>
      <c r="E158" s="69" t="s">
        <v>550</v>
      </c>
      <c r="F158" s="101"/>
      <c r="G158" s="101"/>
      <c r="H158" s="102"/>
      <c r="I158" s="102"/>
      <c r="J158" s="102"/>
      <c r="K158" s="107"/>
      <c r="L158" s="99"/>
      <c r="M158" s="99"/>
      <c r="N158" s="46"/>
      <c r="O158" s="102"/>
      <c r="P158" s="102"/>
      <c r="Q158" s="102"/>
      <c r="R158" s="108"/>
      <c r="S158" s="64"/>
      <c r="T158" s="104"/>
      <c r="U158" s="104"/>
      <c r="V158" s="104"/>
      <c r="W158" s="49">
        <f t="shared" si="6"/>
        <v>0</v>
      </c>
      <c r="X158" s="54">
        <f t="shared" si="6"/>
        <v>0</v>
      </c>
      <c r="Y158" s="54">
        <f t="shared" si="6"/>
        <v>0</v>
      </c>
      <c r="Z158" s="54">
        <f t="shared" si="6"/>
        <v>0</v>
      </c>
      <c r="AA158" s="54">
        <f t="shared" si="6"/>
        <v>0</v>
      </c>
      <c r="AB158" s="55"/>
      <c r="AC158" s="55"/>
      <c r="AD158" s="57"/>
      <c r="AE158" s="9">
        <f t="shared" si="8"/>
        <v>1</v>
      </c>
      <c r="AF158" s="58" t="s">
        <v>257</v>
      </c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  <c r="BD158" s="105"/>
      <c r="BE158" s="105"/>
      <c r="BF158" s="105"/>
      <c r="BG158" s="105"/>
      <c r="BH158" s="105"/>
      <c r="BI158" s="105"/>
      <c r="BJ158" s="105"/>
      <c r="BK158" s="105"/>
      <c r="BL158" s="105"/>
      <c r="BM158" s="105"/>
      <c r="BN158" s="105"/>
      <c r="BO158" s="105"/>
      <c r="BP158" s="105"/>
      <c r="BQ158" s="105"/>
      <c r="BR158" s="105"/>
      <c r="BS158" s="105"/>
      <c r="BT158" s="105"/>
      <c r="BU158" s="105"/>
      <c r="BV158" s="105"/>
      <c r="BW158" s="105"/>
      <c r="BX158" s="105"/>
      <c r="BY158" s="105"/>
      <c r="BZ158" s="105"/>
      <c r="CA158" s="105"/>
      <c r="CB158" s="105"/>
      <c r="CC158" s="105"/>
      <c r="CD158" s="105"/>
      <c r="CE158" s="105"/>
      <c r="CF158" s="105"/>
      <c r="CG158" s="105"/>
      <c r="CH158" s="105"/>
      <c r="CI158" s="105"/>
      <c r="CJ158" s="105"/>
      <c r="CK158" s="105"/>
      <c r="CL158" s="105"/>
      <c r="CM158" s="105"/>
      <c r="CN158" s="105"/>
      <c r="CO158" s="105"/>
      <c r="CP158" s="105"/>
      <c r="CQ158" s="105"/>
      <c r="CR158" s="105"/>
      <c r="CS158" s="105"/>
      <c r="CT158" s="105"/>
      <c r="CU158" s="105"/>
      <c r="CV158" s="105"/>
      <c r="CW158" s="105"/>
      <c r="CX158" s="105"/>
      <c r="CY158" s="105"/>
      <c r="CZ158" s="105"/>
      <c r="DA158" s="105"/>
      <c r="DB158" s="105"/>
      <c r="DC158" s="105"/>
      <c r="DD158" s="105"/>
      <c r="DE158" s="105"/>
      <c r="DF158" s="105"/>
      <c r="DG158" s="105"/>
      <c r="DH158" s="105"/>
      <c r="DI158" s="105"/>
      <c r="DJ158" s="105"/>
      <c r="DK158" s="105"/>
      <c r="DL158" s="105"/>
      <c r="DM158" s="105"/>
      <c r="DN158" s="105"/>
      <c r="DO158" s="105"/>
      <c r="DP158" s="105"/>
      <c r="DQ158" s="105"/>
      <c r="DR158" s="105"/>
      <c r="DS158" s="105"/>
      <c r="DT158" s="105"/>
      <c r="DU158" s="105"/>
      <c r="DV158" s="105"/>
      <c r="DW158" s="105"/>
      <c r="DX158" s="105"/>
      <c r="DY158" s="105"/>
      <c r="DZ158" s="105"/>
      <c r="EA158" s="105"/>
      <c r="EB158" s="105"/>
      <c r="EC158" s="105"/>
      <c r="ED158" s="105"/>
      <c r="EE158" s="105"/>
      <c r="EF158" s="105"/>
      <c r="EG158" s="105"/>
      <c r="EH158" s="105"/>
      <c r="EI158" s="105"/>
      <c r="EJ158" s="105"/>
      <c r="EK158" s="105"/>
      <c r="EL158" s="105"/>
      <c r="EM158" s="105"/>
    </row>
    <row r="159" spans="1:143" s="106" customFormat="1" ht="27.75" hidden="1" customHeight="1" x14ac:dyDescent="0.25">
      <c r="A159" s="102">
        <v>136</v>
      </c>
      <c r="B159" s="84" t="s">
        <v>384</v>
      </c>
      <c r="C159" s="82" t="s">
        <v>516</v>
      </c>
      <c r="D159" s="82" t="s">
        <v>551</v>
      </c>
      <c r="E159" s="82" t="s">
        <v>78</v>
      </c>
      <c r="F159" s="101" t="s">
        <v>79</v>
      </c>
      <c r="G159" s="101" t="s">
        <v>323</v>
      </c>
      <c r="H159" s="102">
        <v>1</v>
      </c>
      <c r="I159" s="102" t="s">
        <v>16</v>
      </c>
      <c r="J159" s="102" t="s">
        <v>283</v>
      </c>
      <c r="K159" s="103">
        <v>450000</v>
      </c>
      <c r="L159" s="99" t="s">
        <v>140</v>
      </c>
      <c r="M159" s="99" t="s">
        <v>93</v>
      </c>
      <c r="N159" s="102" t="s">
        <v>284</v>
      </c>
      <c r="O159" s="102" t="s">
        <v>285</v>
      </c>
      <c r="P159" s="102"/>
      <c r="Q159" s="102"/>
      <c r="R159" s="108">
        <f>K159</f>
        <v>450000</v>
      </c>
      <c r="S159" s="64"/>
      <c r="T159" s="104"/>
      <c r="U159" s="104"/>
      <c r="V159" s="104"/>
      <c r="W159" s="49" t="str">
        <f t="shared" si="6"/>
        <v>-</v>
      </c>
      <c r="X159" s="54" t="str">
        <f t="shared" si="6"/>
        <v>-</v>
      </c>
      <c r="Y159" s="54" t="str">
        <f t="shared" si="6"/>
        <v>-</v>
      </c>
      <c r="Z159" s="54" t="str">
        <f t="shared" si="6"/>
        <v>-</v>
      </c>
      <c r="AA159" s="54" t="str">
        <f t="shared" si="6"/>
        <v>-</v>
      </c>
      <c r="AB159" s="55" t="s">
        <v>285</v>
      </c>
      <c r="AC159" s="55" t="s">
        <v>285</v>
      </c>
      <c r="AD159" s="57" t="s">
        <v>285</v>
      </c>
      <c r="AE159" s="9">
        <f t="shared" si="8"/>
        <v>0</v>
      </c>
      <c r="AF159" s="58" t="s">
        <v>257</v>
      </c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  <c r="BD159" s="105"/>
      <c r="BE159" s="105"/>
      <c r="BF159" s="105"/>
      <c r="BG159" s="105"/>
      <c r="BH159" s="105"/>
      <c r="BI159" s="105"/>
      <c r="BJ159" s="105"/>
      <c r="BK159" s="105"/>
      <c r="BL159" s="105"/>
      <c r="BM159" s="105"/>
      <c r="BN159" s="105"/>
      <c r="BO159" s="105"/>
      <c r="BP159" s="105"/>
      <c r="BQ159" s="105"/>
      <c r="BR159" s="105"/>
      <c r="BS159" s="105"/>
      <c r="BT159" s="105"/>
      <c r="BU159" s="105"/>
      <c r="BV159" s="105"/>
      <c r="BW159" s="105"/>
      <c r="BX159" s="105"/>
      <c r="BY159" s="105"/>
      <c r="BZ159" s="105"/>
      <c r="CA159" s="105"/>
      <c r="CB159" s="105"/>
      <c r="CC159" s="105"/>
      <c r="CD159" s="105"/>
      <c r="CE159" s="105"/>
      <c r="CF159" s="105"/>
      <c r="CG159" s="105"/>
      <c r="CH159" s="105"/>
      <c r="CI159" s="105"/>
      <c r="CJ159" s="105"/>
      <c r="CK159" s="105"/>
      <c r="CL159" s="105"/>
      <c r="CM159" s="105"/>
      <c r="CN159" s="105"/>
      <c r="CO159" s="105"/>
      <c r="CP159" s="105"/>
      <c r="CQ159" s="105"/>
      <c r="CR159" s="105"/>
      <c r="CS159" s="105"/>
      <c r="CT159" s="105"/>
      <c r="CU159" s="105"/>
      <c r="CV159" s="105"/>
      <c r="CW159" s="105"/>
      <c r="CX159" s="105"/>
      <c r="CY159" s="105"/>
      <c r="CZ159" s="105"/>
      <c r="DA159" s="105"/>
      <c r="DB159" s="105"/>
      <c r="DC159" s="105"/>
      <c r="DD159" s="105"/>
      <c r="DE159" s="105"/>
      <c r="DF159" s="105"/>
      <c r="DG159" s="105"/>
      <c r="DH159" s="105"/>
      <c r="DI159" s="105"/>
      <c r="DJ159" s="105"/>
      <c r="DK159" s="105"/>
      <c r="DL159" s="105"/>
      <c r="DM159" s="105"/>
      <c r="DN159" s="105"/>
      <c r="DO159" s="105"/>
      <c r="DP159" s="105"/>
      <c r="DQ159" s="105"/>
      <c r="DR159" s="105"/>
      <c r="DS159" s="105"/>
      <c r="DT159" s="105"/>
      <c r="DU159" s="105"/>
      <c r="DV159" s="105"/>
      <c r="DW159" s="105"/>
      <c r="DX159" s="105"/>
      <c r="DY159" s="105"/>
      <c r="DZ159" s="105"/>
      <c r="EA159" s="105"/>
      <c r="EB159" s="105"/>
      <c r="EC159" s="105"/>
      <c r="ED159" s="105"/>
      <c r="EE159" s="105"/>
      <c r="EF159" s="105"/>
      <c r="EG159" s="105"/>
      <c r="EH159" s="105"/>
      <c r="EI159" s="105"/>
      <c r="EJ159" s="105"/>
      <c r="EK159" s="105"/>
      <c r="EL159" s="105"/>
      <c r="EM159" s="105"/>
    </row>
    <row r="160" spans="1:143" s="106" customFormat="1" ht="15.75" hidden="1" customHeight="1" x14ac:dyDescent="0.25">
      <c r="A160" s="102">
        <v>137</v>
      </c>
      <c r="B160" s="84" t="s">
        <v>286</v>
      </c>
      <c r="C160" s="82" t="s">
        <v>552</v>
      </c>
      <c r="D160" s="82" t="s">
        <v>553</v>
      </c>
      <c r="E160" s="82" t="s">
        <v>78</v>
      </c>
      <c r="F160" s="101">
        <v>166</v>
      </c>
      <c r="G160" s="101" t="s">
        <v>290</v>
      </c>
      <c r="H160" s="102">
        <v>150</v>
      </c>
      <c r="I160" s="102" t="s">
        <v>16</v>
      </c>
      <c r="J160" s="102" t="s">
        <v>283</v>
      </c>
      <c r="K160" s="103">
        <v>200000</v>
      </c>
      <c r="L160" s="99" t="s">
        <v>140</v>
      </c>
      <c r="M160" s="99" t="s">
        <v>93</v>
      </c>
      <c r="N160" s="48" t="s">
        <v>284</v>
      </c>
      <c r="O160" s="102" t="s">
        <v>285</v>
      </c>
      <c r="P160" s="102"/>
      <c r="Q160" s="102"/>
      <c r="R160" s="108">
        <f t="shared" ref="R160:R208" si="9">K160</f>
        <v>200000</v>
      </c>
      <c r="S160" s="64"/>
      <c r="T160" s="104"/>
      <c r="U160" s="104"/>
      <c r="V160" s="104"/>
      <c r="W160" s="49" t="str">
        <f t="shared" si="6"/>
        <v>-</v>
      </c>
      <c r="X160" s="54" t="str">
        <f t="shared" si="6"/>
        <v>-</v>
      </c>
      <c r="Y160" s="54" t="str">
        <f t="shared" si="6"/>
        <v>-</v>
      </c>
      <c r="Z160" s="54" t="str">
        <f t="shared" si="6"/>
        <v>-</v>
      </c>
      <c r="AA160" s="54" t="str">
        <f t="shared" si="6"/>
        <v>-</v>
      </c>
      <c r="AB160" s="55" t="s">
        <v>285</v>
      </c>
      <c r="AC160" s="55" t="s">
        <v>285</v>
      </c>
      <c r="AD160" s="57" t="s">
        <v>285</v>
      </c>
      <c r="AE160" s="9">
        <f t="shared" si="8"/>
        <v>0</v>
      </c>
      <c r="AF160" s="58" t="s">
        <v>257</v>
      </c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  <c r="BD160" s="105"/>
      <c r="BE160" s="105"/>
      <c r="BF160" s="105"/>
      <c r="BG160" s="105"/>
      <c r="BH160" s="105"/>
      <c r="BI160" s="105"/>
      <c r="BJ160" s="105"/>
      <c r="BK160" s="105"/>
      <c r="BL160" s="105"/>
      <c r="BM160" s="105"/>
      <c r="BN160" s="105"/>
      <c r="BO160" s="105"/>
      <c r="BP160" s="105"/>
      <c r="BQ160" s="105"/>
      <c r="BR160" s="105"/>
      <c r="BS160" s="105"/>
      <c r="BT160" s="105"/>
      <c r="BU160" s="105"/>
      <c r="BV160" s="105"/>
      <c r="BW160" s="105"/>
      <c r="BX160" s="105"/>
      <c r="BY160" s="105"/>
      <c r="BZ160" s="105"/>
      <c r="CA160" s="105"/>
      <c r="CB160" s="105"/>
      <c r="CC160" s="105"/>
      <c r="CD160" s="105"/>
      <c r="CE160" s="105"/>
      <c r="CF160" s="105"/>
      <c r="CG160" s="105"/>
      <c r="CH160" s="105"/>
      <c r="CI160" s="105"/>
      <c r="CJ160" s="105"/>
      <c r="CK160" s="105"/>
      <c r="CL160" s="105"/>
      <c r="CM160" s="105"/>
      <c r="CN160" s="105"/>
      <c r="CO160" s="105"/>
      <c r="CP160" s="105"/>
      <c r="CQ160" s="105"/>
      <c r="CR160" s="105"/>
      <c r="CS160" s="105"/>
      <c r="CT160" s="105"/>
      <c r="CU160" s="105"/>
      <c r="CV160" s="105"/>
      <c r="CW160" s="105"/>
      <c r="CX160" s="105"/>
      <c r="CY160" s="105"/>
      <c r="CZ160" s="105"/>
      <c r="DA160" s="105"/>
      <c r="DB160" s="105"/>
      <c r="DC160" s="105"/>
      <c r="DD160" s="105"/>
      <c r="DE160" s="105"/>
      <c r="DF160" s="105"/>
      <c r="DG160" s="105"/>
      <c r="DH160" s="105"/>
      <c r="DI160" s="105"/>
      <c r="DJ160" s="105"/>
      <c r="DK160" s="105"/>
      <c r="DL160" s="105"/>
      <c r="DM160" s="105"/>
      <c r="DN160" s="105"/>
      <c r="DO160" s="105"/>
      <c r="DP160" s="105"/>
      <c r="DQ160" s="105"/>
      <c r="DR160" s="105"/>
      <c r="DS160" s="105"/>
      <c r="DT160" s="105"/>
      <c r="DU160" s="105"/>
      <c r="DV160" s="105"/>
      <c r="DW160" s="105"/>
      <c r="DX160" s="105"/>
      <c r="DY160" s="105"/>
      <c r="DZ160" s="105"/>
      <c r="EA160" s="105"/>
      <c r="EB160" s="105"/>
      <c r="EC160" s="105"/>
      <c r="ED160" s="105"/>
      <c r="EE160" s="105"/>
      <c r="EF160" s="105"/>
      <c r="EG160" s="105"/>
      <c r="EH160" s="105"/>
      <c r="EI160" s="105"/>
      <c r="EJ160" s="105"/>
      <c r="EK160" s="105"/>
      <c r="EL160" s="105"/>
      <c r="EM160" s="105"/>
    </row>
    <row r="161" spans="1:143" s="106" customFormat="1" ht="17.25" hidden="1" customHeight="1" x14ac:dyDescent="0.25">
      <c r="A161" s="102">
        <v>138</v>
      </c>
      <c r="B161" s="84" t="s">
        <v>554</v>
      </c>
      <c r="C161" s="82" t="s">
        <v>555</v>
      </c>
      <c r="D161" s="82" t="s">
        <v>556</v>
      </c>
      <c r="E161" s="82" t="s">
        <v>78</v>
      </c>
      <c r="F161" s="101">
        <v>876</v>
      </c>
      <c r="G161" s="101" t="s">
        <v>386</v>
      </c>
      <c r="H161" s="102" t="s">
        <v>44</v>
      </c>
      <c r="I161" s="102" t="s">
        <v>16</v>
      </c>
      <c r="J161" s="102" t="s">
        <v>283</v>
      </c>
      <c r="K161" s="103">
        <v>2000000</v>
      </c>
      <c r="L161" s="99" t="s">
        <v>140</v>
      </c>
      <c r="M161" s="99" t="s">
        <v>93</v>
      </c>
      <c r="N161" s="46" t="s">
        <v>319</v>
      </c>
      <c r="O161" s="102" t="s">
        <v>303</v>
      </c>
      <c r="P161" s="102"/>
      <c r="Q161" s="102"/>
      <c r="R161" s="108">
        <f t="shared" si="9"/>
        <v>2000000</v>
      </c>
      <c r="S161" s="64"/>
      <c r="T161" s="104"/>
      <c r="U161" s="104"/>
      <c r="V161" s="104"/>
      <c r="W161" s="49">
        <f t="shared" si="6"/>
        <v>2000000</v>
      </c>
      <c r="X161" s="54">
        <f t="shared" si="6"/>
        <v>0</v>
      </c>
      <c r="Y161" s="54">
        <f t="shared" si="6"/>
        <v>0</v>
      </c>
      <c r="Z161" s="54">
        <f t="shared" si="6"/>
        <v>0</v>
      </c>
      <c r="AA161" s="54">
        <f t="shared" si="6"/>
        <v>0</v>
      </c>
      <c r="AB161" s="55" t="s">
        <v>303</v>
      </c>
      <c r="AC161" s="55" t="s">
        <v>285</v>
      </c>
      <c r="AD161" s="57" t="s">
        <v>285</v>
      </c>
      <c r="AE161" s="9">
        <f t="shared" si="8"/>
        <v>1</v>
      </c>
      <c r="AF161" s="58" t="s">
        <v>257</v>
      </c>
      <c r="AG161" s="105"/>
      <c r="AH161" s="105"/>
      <c r="AI161" s="105"/>
      <c r="AJ161" s="105"/>
      <c r="AK161" s="105"/>
      <c r="AL161" s="105"/>
      <c r="AM161" s="105"/>
      <c r="AN161" s="105"/>
      <c r="AO161" s="105"/>
      <c r="AP161" s="105"/>
      <c r="AQ161" s="105"/>
      <c r="AR161" s="105"/>
      <c r="AS161" s="105"/>
      <c r="AT161" s="105"/>
      <c r="AU161" s="105"/>
      <c r="AV161" s="105"/>
      <c r="AW161" s="105"/>
      <c r="AX161" s="105"/>
      <c r="AY161" s="105"/>
      <c r="AZ161" s="105"/>
      <c r="BA161" s="105"/>
      <c r="BB161" s="105"/>
      <c r="BC161" s="105"/>
      <c r="BD161" s="105"/>
      <c r="BE161" s="105"/>
      <c r="BF161" s="105"/>
      <c r="BG161" s="105"/>
      <c r="BH161" s="105"/>
      <c r="BI161" s="105"/>
      <c r="BJ161" s="105"/>
      <c r="BK161" s="105"/>
      <c r="BL161" s="105"/>
      <c r="BM161" s="105"/>
      <c r="BN161" s="105"/>
      <c r="BO161" s="105"/>
      <c r="BP161" s="105"/>
      <c r="BQ161" s="105"/>
      <c r="BR161" s="105"/>
      <c r="BS161" s="105"/>
      <c r="BT161" s="105"/>
      <c r="BU161" s="105"/>
      <c r="BV161" s="105"/>
      <c r="BW161" s="105"/>
      <c r="BX161" s="105"/>
      <c r="BY161" s="105"/>
      <c r="BZ161" s="105"/>
      <c r="CA161" s="105"/>
      <c r="CB161" s="105"/>
      <c r="CC161" s="105"/>
      <c r="CD161" s="105"/>
      <c r="CE161" s="105"/>
      <c r="CF161" s="105"/>
      <c r="CG161" s="105"/>
      <c r="CH161" s="105"/>
      <c r="CI161" s="105"/>
      <c r="CJ161" s="105"/>
      <c r="CK161" s="105"/>
      <c r="CL161" s="105"/>
      <c r="CM161" s="105"/>
      <c r="CN161" s="105"/>
      <c r="CO161" s="105"/>
      <c r="CP161" s="105"/>
      <c r="CQ161" s="105"/>
      <c r="CR161" s="105"/>
      <c r="CS161" s="105"/>
      <c r="CT161" s="105"/>
      <c r="CU161" s="105"/>
      <c r="CV161" s="105"/>
      <c r="CW161" s="105"/>
      <c r="CX161" s="105"/>
      <c r="CY161" s="105"/>
      <c r="CZ161" s="105"/>
      <c r="DA161" s="105"/>
      <c r="DB161" s="105"/>
      <c r="DC161" s="105"/>
      <c r="DD161" s="105"/>
      <c r="DE161" s="105"/>
      <c r="DF161" s="105"/>
      <c r="DG161" s="105"/>
      <c r="DH161" s="105"/>
      <c r="DI161" s="105"/>
      <c r="DJ161" s="105"/>
      <c r="DK161" s="105"/>
      <c r="DL161" s="105"/>
      <c r="DM161" s="105"/>
      <c r="DN161" s="105"/>
      <c r="DO161" s="105"/>
      <c r="DP161" s="105"/>
      <c r="DQ161" s="105"/>
      <c r="DR161" s="105"/>
      <c r="DS161" s="105"/>
      <c r="DT161" s="105"/>
      <c r="DU161" s="105"/>
      <c r="DV161" s="105"/>
      <c r="DW161" s="105"/>
      <c r="DX161" s="105"/>
      <c r="DY161" s="105"/>
      <c r="DZ161" s="105"/>
      <c r="EA161" s="105"/>
      <c r="EB161" s="105"/>
      <c r="EC161" s="105"/>
      <c r="ED161" s="105"/>
      <c r="EE161" s="105"/>
      <c r="EF161" s="105"/>
      <c r="EG161" s="105"/>
      <c r="EH161" s="105"/>
      <c r="EI161" s="105"/>
      <c r="EJ161" s="105"/>
      <c r="EK161" s="105"/>
      <c r="EL161" s="105"/>
      <c r="EM161" s="105"/>
    </row>
    <row r="162" spans="1:143" s="106" customFormat="1" ht="29.25" hidden="1" customHeight="1" x14ac:dyDescent="0.25">
      <c r="A162" s="102">
        <v>139</v>
      </c>
      <c r="B162" s="84" t="s">
        <v>557</v>
      </c>
      <c r="C162" s="82" t="s">
        <v>558</v>
      </c>
      <c r="D162" s="82" t="s">
        <v>559</v>
      </c>
      <c r="E162" s="82" t="s">
        <v>344</v>
      </c>
      <c r="F162" s="101">
        <v>839</v>
      </c>
      <c r="G162" s="101" t="s">
        <v>282</v>
      </c>
      <c r="H162" s="102">
        <v>1</v>
      </c>
      <c r="I162" s="102" t="s">
        <v>16</v>
      </c>
      <c r="J162" s="102" t="s">
        <v>283</v>
      </c>
      <c r="K162" s="107">
        <v>900000</v>
      </c>
      <c r="L162" s="99" t="s">
        <v>140</v>
      </c>
      <c r="M162" s="99" t="s">
        <v>93</v>
      </c>
      <c r="N162" s="46" t="s">
        <v>319</v>
      </c>
      <c r="O162" s="102" t="s">
        <v>303</v>
      </c>
      <c r="P162" s="102"/>
      <c r="Q162" s="102"/>
      <c r="R162" s="108">
        <f t="shared" si="9"/>
        <v>900000</v>
      </c>
      <c r="S162" s="64"/>
      <c r="T162" s="104"/>
      <c r="U162" s="104"/>
      <c r="V162" s="104"/>
      <c r="W162" s="49">
        <f t="shared" si="6"/>
        <v>900000</v>
      </c>
      <c r="X162" s="54">
        <f t="shared" si="6"/>
        <v>0</v>
      </c>
      <c r="Y162" s="54">
        <f t="shared" si="6"/>
        <v>0</v>
      </c>
      <c r="Z162" s="54">
        <f t="shared" si="6"/>
        <v>0</v>
      </c>
      <c r="AA162" s="54">
        <f t="shared" si="6"/>
        <v>0</v>
      </c>
      <c r="AB162" s="55" t="s">
        <v>303</v>
      </c>
      <c r="AC162" s="55" t="s">
        <v>285</v>
      </c>
      <c r="AD162" s="57" t="s">
        <v>285</v>
      </c>
      <c r="AE162" s="9">
        <f t="shared" si="8"/>
        <v>1</v>
      </c>
      <c r="AF162" s="58" t="s">
        <v>257</v>
      </c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  <c r="BD162" s="105"/>
      <c r="BE162" s="105"/>
      <c r="BF162" s="105"/>
      <c r="BG162" s="105"/>
      <c r="BH162" s="105"/>
      <c r="BI162" s="105"/>
      <c r="BJ162" s="105"/>
      <c r="BK162" s="105"/>
      <c r="BL162" s="105"/>
      <c r="BM162" s="105"/>
      <c r="BN162" s="105"/>
      <c r="BO162" s="105"/>
      <c r="BP162" s="105"/>
      <c r="BQ162" s="105"/>
      <c r="BR162" s="105"/>
      <c r="BS162" s="105"/>
      <c r="BT162" s="105"/>
      <c r="BU162" s="105"/>
      <c r="BV162" s="105"/>
      <c r="BW162" s="105"/>
      <c r="BX162" s="105"/>
      <c r="BY162" s="105"/>
      <c r="BZ162" s="105"/>
      <c r="CA162" s="105"/>
      <c r="CB162" s="105"/>
      <c r="CC162" s="105"/>
      <c r="CD162" s="105"/>
      <c r="CE162" s="105"/>
      <c r="CF162" s="105"/>
      <c r="CG162" s="105"/>
      <c r="CH162" s="105"/>
      <c r="CI162" s="105"/>
      <c r="CJ162" s="105"/>
      <c r="CK162" s="105"/>
      <c r="CL162" s="105"/>
      <c r="CM162" s="105"/>
      <c r="CN162" s="105"/>
      <c r="CO162" s="105"/>
      <c r="CP162" s="105"/>
      <c r="CQ162" s="105"/>
      <c r="CR162" s="105"/>
      <c r="CS162" s="105"/>
      <c r="CT162" s="105"/>
      <c r="CU162" s="105"/>
      <c r="CV162" s="105"/>
      <c r="CW162" s="105"/>
      <c r="CX162" s="105"/>
      <c r="CY162" s="105"/>
      <c r="CZ162" s="105"/>
      <c r="DA162" s="105"/>
      <c r="DB162" s="105"/>
      <c r="DC162" s="105"/>
      <c r="DD162" s="105"/>
      <c r="DE162" s="105"/>
      <c r="DF162" s="105"/>
      <c r="DG162" s="105"/>
      <c r="DH162" s="105"/>
      <c r="DI162" s="105"/>
      <c r="DJ162" s="105"/>
      <c r="DK162" s="105"/>
      <c r="DL162" s="105"/>
      <c r="DM162" s="105"/>
      <c r="DN162" s="105"/>
      <c r="DO162" s="105"/>
      <c r="DP162" s="105"/>
      <c r="DQ162" s="105"/>
      <c r="DR162" s="105"/>
      <c r="DS162" s="105"/>
      <c r="DT162" s="105"/>
      <c r="DU162" s="105"/>
      <c r="DV162" s="105"/>
      <c r="DW162" s="105"/>
      <c r="DX162" s="105"/>
      <c r="DY162" s="105"/>
      <c r="DZ162" s="105"/>
      <c r="EA162" s="105"/>
      <c r="EB162" s="105"/>
      <c r="EC162" s="105"/>
      <c r="ED162" s="105"/>
      <c r="EE162" s="105"/>
      <c r="EF162" s="105"/>
      <c r="EG162" s="105"/>
      <c r="EH162" s="105"/>
      <c r="EI162" s="105"/>
      <c r="EJ162" s="105"/>
      <c r="EK162" s="105"/>
      <c r="EL162" s="105"/>
      <c r="EM162" s="105"/>
    </row>
    <row r="163" spans="1:143" s="106" customFormat="1" ht="57.75" hidden="1" customHeight="1" x14ac:dyDescent="0.25">
      <c r="A163" s="102">
        <v>140</v>
      </c>
      <c r="B163" s="76" t="s">
        <v>200</v>
      </c>
      <c r="C163" s="109" t="s">
        <v>560</v>
      </c>
      <c r="D163" s="110" t="s">
        <v>561</v>
      </c>
      <c r="E163" s="110" t="s">
        <v>155</v>
      </c>
      <c r="F163" s="76">
        <v>876</v>
      </c>
      <c r="G163" s="76" t="s">
        <v>362</v>
      </c>
      <c r="H163" s="76">
        <v>1</v>
      </c>
      <c r="I163" s="76" t="s">
        <v>16</v>
      </c>
      <c r="J163" s="76" t="s">
        <v>283</v>
      </c>
      <c r="K163" s="111">
        <v>730000</v>
      </c>
      <c r="L163" s="112" t="s">
        <v>140</v>
      </c>
      <c r="M163" s="76" t="s">
        <v>93</v>
      </c>
      <c r="N163" s="113" t="s">
        <v>319</v>
      </c>
      <c r="O163" s="76" t="s">
        <v>303</v>
      </c>
      <c r="P163" s="76"/>
      <c r="Q163" s="76"/>
      <c r="R163" s="108">
        <f t="shared" si="9"/>
        <v>730000</v>
      </c>
      <c r="S163" s="114"/>
      <c r="T163" s="115"/>
      <c r="U163" s="115"/>
      <c r="V163" s="115"/>
      <c r="W163" s="49">
        <f t="shared" si="6"/>
        <v>730000</v>
      </c>
      <c r="X163" s="54">
        <f t="shared" si="6"/>
        <v>0</v>
      </c>
      <c r="Y163" s="54">
        <f t="shared" si="6"/>
        <v>0</v>
      </c>
      <c r="Z163" s="54">
        <f t="shared" si="6"/>
        <v>0</v>
      </c>
      <c r="AA163" s="54">
        <f t="shared" si="6"/>
        <v>0</v>
      </c>
      <c r="AB163" s="116" t="s">
        <v>303</v>
      </c>
      <c r="AC163" s="116" t="s">
        <v>285</v>
      </c>
      <c r="AD163" s="117" t="s">
        <v>285</v>
      </c>
      <c r="AE163" s="9">
        <f t="shared" si="8"/>
        <v>1</v>
      </c>
      <c r="AF163" s="58" t="s">
        <v>257</v>
      </c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5"/>
      <c r="BN163" s="105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05"/>
      <c r="BZ163" s="105"/>
      <c r="CA163" s="105"/>
      <c r="CB163" s="105"/>
      <c r="CC163" s="105"/>
      <c r="CD163" s="105"/>
      <c r="CE163" s="105"/>
      <c r="CF163" s="105"/>
      <c r="CG163" s="105"/>
      <c r="CH163" s="105"/>
      <c r="CI163" s="105"/>
      <c r="CJ163" s="105"/>
      <c r="CK163" s="105"/>
      <c r="CL163" s="105"/>
      <c r="CM163" s="105"/>
      <c r="CN163" s="105"/>
      <c r="CO163" s="105"/>
      <c r="CP163" s="105"/>
      <c r="CQ163" s="105"/>
      <c r="CR163" s="105"/>
      <c r="CS163" s="105"/>
      <c r="CT163" s="105"/>
      <c r="CU163" s="105"/>
      <c r="CV163" s="105"/>
      <c r="CW163" s="105"/>
      <c r="CX163" s="105"/>
      <c r="CY163" s="105"/>
      <c r="CZ163" s="105"/>
      <c r="DA163" s="105"/>
      <c r="DB163" s="105"/>
      <c r="DC163" s="105"/>
      <c r="DD163" s="105"/>
      <c r="DE163" s="105"/>
      <c r="DF163" s="105"/>
      <c r="DG163" s="105"/>
      <c r="DH163" s="105"/>
      <c r="DI163" s="105"/>
      <c r="DJ163" s="105"/>
      <c r="DK163" s="105"/>
      <c r="DL163" s="105"/>
      <c r="DM163" s="105"/>
      <c r="DN163" s="105"/>
      <c r="DO163" s="105"/>
      <c r="DP163" s="105"/>
      <c r="DQ163" s="105"/>
      <c r="DR163" s="105"/>
      <c r="DS163" s="105"/>
      <c r="DT163" s="105"/>
      <c r="DU163" s="105"/>
      <c r="DV163" s="105"/>
      <c r="DW163" s="105"/>
      <c r="DX163" s="105"/>
      <c r="DY163" s="105"/>
      <c r="DZ163" s="105"/>
      <c r="EA163" s="105"/>
      <c r="EB163" s="105"/>
      <c r="EC163" s="105"/>
      <c r="ED163" s="105"/>
      <c r="EE163" s="105"/>
      <c r="EF163" s="105"/>
      <c r="EG163" s="105"/>
      <c r="EH163" s="105"/>
    </row>
    <row r="164" spans="1:143" s="106" customFormat="1" ht="27" hidden="1" customHeight="1" x14ac:dyDescent="0.25">
      <c r="A164" s="102">
        <v>141</v>
      </c>
      <c r="B164" s="76" t="s">
        <v>200</v>
      </c>
      <c r="C164" s="109" t="s">
        <v>562</v>
      </c>
      <c r="D164" s="110" t="s">
        <v>563</v>
      </c>
      <c r="E164" s="110" t="s">
        <v>78</v>
      </c>
      <c r="F164" s="113">
        <v>796</v>
      </c>
      <c r="G164" s="113" t="s">
        <v>312</v>
      </c>
      <c r="H164" s="113">
        <v>10</v>
      </c>
      <c r="I164" s="113" t="s">
        <v>16</v>
      </c>
      <c r="J164" s="113" t="s">
        <v>283</v>
      </c>
      <c r="K164" s="111">
        <v>170000</v>
      </c>
      <c r="L164" s="111" t="s">
        <v>140</v>
      </c>
      <c r="M164" s="111" t="s">
        <v>93</v>
      </c>
      <c r="N164" s="46" t="s">
        <v>284</v>
      </c>
      <c r="O164" s="76" t="s">
        <v>285</v>
      </c>
      <c r="P164" s="76"/>
      <c r="Q164" s="76"/>
      <c r="R164" s="108">
        <f t="shared" si="9"/>
        <v>170000</v>
      </c>
      <c r="S164" s="114"/>
      <c r="T164" s="115"/>
      <c r="U164" s="115"/>
      <c r="V164" s="115"/>
      <c r="W164" s="49" t="str">
        <f t="shared" si="6"/>
        <v>-</v>
      </c>
      <c r="X164" s="54" t="str">
        <f t="shared" si="6"/>
        <v>-</v>
      </c>
      <c r="Y164" s="54" t="str">
        <f t="shared" si="6"/>
        <v>-</v>
      </c>
      <c r="Z164" s="54" t="str">
        <f t="shared" si="6"/>
        <v>-</v>
      </c>
      <c r="AA164" s="54" t="str">
        <f t="shared" si="6"/>
        <v>-</v>
      </c>
      <c r="AB164" s="116" t="s">
        <v>285</v>
      </c>
      <c r="AC164" s="55" t="s">
        <v>285</v>
      </c>
      <c r="AD164" s="117" t="s">
        <v>285</v>
      </c>
      <c r="AE164" s="9">
        <f t="shared" si="8"/>
        <v>0</v>
      </c>
      <c r="AF164" s="58" t="s">
        <v>257</v>
      </c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  <c r="BD164" s="105"/>
      <c r="BE164" s="105"/>
      <c r="BF164" s="105"/>
      <c r="BG164" s="105"/>
      <c r="BH164" s="105"/>
      <c r="BI164" s="105"/>
      <c r="BJ164" s="105"/>
      <c r="BK164" s="105"/>
      <c r="BL164" s="105"/>
      <c r="BM164" s="105"/>
      <c r="BN164" s="105"/>
      <c r="BO164" s="105"/>
      <c r="BP164" s="105"/>
      <c r="BQ164" s="105"/>
      <c r="BR164" s="105"/>
      <c r="BS164" s="105"/>
      <c r="BT164" s="105"/>
      <c r="BU164" s="105"/>
      <c r="BV164" s="105"/>
      <c r="BW164" s="105"/>
      <c r="BX164" s="105"/>
      <c r="BY164" s="105"/>
      <c r="BZ164" s="105"/>
      <c r="CA164" s="105"/>
      <c r="CB164" s="105"/>
      <c r="CC164" s="105"/>
      <c r="CD164" s="105"/>
      <c r="CE164" s="105"/>
      <c r="CF164" s="105"/>
      <c r="CG164" s="105"/>
      <c r="CH164" s="105"/>
      <c r="CI164" s="105"/>
      <c r="CJ164" s="105"/>
      <c r="CK164" s="105"/>
      <c r="CL164" s="105"/>
      <c r="CM164" s="105"/>
      <c r="CN164" s="105"/>
      <c r="CO164" s="105"/>
      <c r="CP164" s="105"/>
      <c r="CQ164" s="105"/>
      <c r="CR164" s="105"/>
      <c r="CS164" s="105"/>
      <c r="CT164" s="105"/>
      <c r="CU164" s="105"/>
      <c r="CV164" s="105"/>
      <c r="CW164" s="105"/>
      <c r="CX164" s="105"/>
      <c r="CY164" s="105"/>
      <c r="CZ164" s="105"/>
      <c r="DA164" s="105"/>
      <c r="DB164" s="105"/>
      <c r="DC164" s="105"/>
      <c r="DD164" s="105"/>
      <c r="DE164" s="105"/>
      <c r="DF164" s="105"/>
      <c r="DG164" s="105"/>
      <c r="DH164" s="105"/>
      <c r="DI164" s="105"/>
      <c r="DJ164" s="105"/>
      <c r="DK164" s="105"/>
      <c r="DL164" s="105"/>
      <c r="DM164" s="105"/>
      <c r="DN164" s="105"/>
      <c r="DO164" s="105"/>
      <c r="DP164" s="105"/>
      <c r="DQ164" s="105"/>
      <c r="DR164" s="105"/>
      <c r="DS164" s="105"/>
      <c r="DT164" s="105"/>
      <c r="DU164" s="105"/>
      <c r="DV164" s="105"/>
      <c r="DW164" s="105"/>
      <c r="DX164" s="105"/>
      <c r="DY164" s="105"/>
      <c r="DZ164" s="105"/>
      <c r="EA164" s="105"/>
      <c r="EB164" s="105"/>
      <c r="EC164" s="105"/>
      <c r="ED164" s="105"/>
      <c r="EE164" s="105"/>
      <c r="EF164" s="105"/>
      <c r="EG164" s="105"/>
      <c r="EH164" s="105"/>
    </row>
    <row r="165" spans="1:143" s="106" customFormat="1" ht="42" hidden="1" customHeight="1" x14ac:dyDescent="0.25">
      <c r="A165" s="102">
        <v>142</v>
      </c>
      <c r="B165" s="76" t="s">
        <v>313</v>
      </c>
      <c r="C165" s="109" t="s">
        <v>564</v>
      </c>
      <c r="D165" s="110" t="s">
        <v>565</v>
      </c>
      <c r="E165" s="110" t="s">
        <v>78</v>
      </c>
      <c r="F165" s="113">
        <v>839</v>
      </c>
      <c r="G165" s="113" t="s">
        <v>282</v>
      </c>
      <c r="H165" s="113">
        <v>1</v>
      </c>
      <c r="I165" s="113" t="s">
        <v>16</v>
      </c>
      <c r="J165" s="113" t="s">
        <v>283</v>
      </c>
      <c r="K165" s="111">
        <v>1300000</v>
      </c>
      <c r="L165" s="111" t="s">
        <v>140</v>
      </c>
      <c r="M165" s="111" t="s">
        <v>93</v>
      </c>
      <c r="N165" s="46" t="s">
        <v>319</v>
      </c>
      <c r="O165" s="76" t="s">
        <v>303</v>
      </c>
      <c r="P165" s="76"/>
      <c r="Q165" s="76"/>
      <c r="R165" s="108">
        <f t="shared" si="9"/>
        <v>1300000</v>
      </c>
      <c r="S165" s="114"/>
      <c r="T165" s="115"/>
      <c r="U165" s="115"/>
      <c r="V165" s="115"/>
      <c r="W165" s="49">
        <f t="shared" si="6"/>
        <v>1300000</v>
      </c>
      <c r="X165" s="54">
        <f t="shared" si="6"/>
        <v>0</v>
      </c>
      <c r="Y165" s="54">
        <f t="shared" si="6"/>
        <v>0</v>
      </c>
      <c r="Z165" s="54">
        <f t="shared" si="6"/>
        <v>0</v>
      </c>
      <c r="AA165" s="54">
        <f t="shared" si="6"/>
        <v>0</v>
      </c>
      <c r="AB165" s="116" t="s">
        <v>303</v>
      </c>
      <c r="AC165" s="55" t="s">
        <v>285</v>
      </c>
      <c r="AD165" s="117" t="s">
        <v>285</v>
      </c>
      <c r="AE165" s="9">
        <f t="shared" si="8"/>
        <v>1</v>
      </c>
      <c r="AF165" s="58" t="s">
        <v>257</v>
      </c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  <c r="BD165" s="105"/>
      <c r="BE165" s="105"/>
      <c r="BF165" s="105"/>
      <c r="BG165" s="105"/>
      <c r="BH165" s="105"/>
      <c r="BI165" s="105"/>
      <c r="BJ165" s="105"/>
      <c r="BK165" s="105"/>
      <c r="BL165" s="105"/>
      <c r="BM165" s="105"/>
      <c r="BN165" s="105"/>
      <c r="BO165" s="105"/>
      <c r="BP165" s="105"/>
      <c r="BQ165" s="105"/>
      <c r="BR165" s="105"/>
      <c r="BS165" s="105"/>
      <c r="BT165" s="105"/>
      <c r="BU165" s="105"/>
      <c r="BV165" s="105"/>
      <c r="BW165" s="105"/>
      <c r="BX165" s="105"/>
      <c r="BY165" s="105"/>
      <c r="BZ165" s="105"/>
      <c r="CA165" s="105"/>
      <c r="CB165" s="105"/>
      <c r="CC165" s="105"/>
      <c r="CD165" s="105"/>
      <c r="CE165" s="105"/>
      <c r="CF165" s="105"/>
      <c r="CG165" s="105"/>
      <c r="CH165" s="105"/>
      <c r="CI165" s="105"/>
      <c r="CJ165" s="105"/>
      <c r="CK165" s="105"/>
      <c r="CL165" s="105"/>
      <c r="CM165" s="105"/>
      <c r="CN165" s="105"/>
      <c r="CO165" s="105"/>
      <c r="CP165" s="105"/>
      <c r="CQ165" s="105"/>
      <c r="CR165" s="105"/>
      <c r="CS165" s="105"/>
      <c r="CT165" s="105"/>
      <c r="CU165" s="105"/>
      <c r="CV165" s="105"/>
      <c r="CW165" s="105"/>
      <c r="CX165" s="105"/>
      <c r="CY165" s="105"/>
      <c r="CZ165" s="105"/>
      <c r="DA165" s="105"/>
      <c r="DB165" s="105"/>
      <c r="DC165" s="105"/>
      <c r="DD165" s="105"/>
      <c r="DE165" s="105"/>
      <c r="DF165" s="105"/>
      <c r="DG165" s="105"/>
      <c r="DH165" s="105"/>
      <c r="DI165" s="105"/>
      <c r="DJ165" s="105"/>
      <c r="DK165" s="105"/>
      <c r="DL165" s="105"/>
      <c r="DM165" s="105"/>
      <c r="DN165" s="105"/>
      <c r="DO165" s="105"/>
      <c r="DP165" s="105"/>
      <c r="DQ165" s="105"/>
      <c r="DR165" s="105"/>
      <c r="DS165" s="105"/>
      <c r="DT165" s="105"/>
      <c r="DU165" s="105"/>
      <c r="DV165" s="105"/>
      <c r="DW165" s="105"/>
      <c r="DX165" s="105"/>
      <c r="DY165" s="105"/>
      <c r="DZ165" s="105"/>
      <c r="EA165" s="105"/>
      <c r="EB165" s="105"/>
      <c r="EC165" s="105"/>
      <c r="ED165" s="105"/>
      <c r="EE165" s="105"/>
      <c r="EF165" s="105"/>
      <c r="EG165" s="105"/>
      <c r="EH165" s="105"/>
    </row>
    <row r="166" spans="1:143" s="106" customFormat="1" ht="79.5" customHeight="1" x14ac:dyDescent="0.25">
      <c r="A166" s="102">
        <v>143</v>
      </c>
      <c r="B166" s="76" t="s">
        <v>326</v>
      </c>
      <c r="C166" s="109" t="s">
        <v>327</v>
      </c>
      <c r="D166" s="110" t="s">
        <v>328</v>
      </c>
      <c r="E166" s="110" t="s">
        <v>329</v>
      </c>
      <c r="F166" s="76" t="s">
        <v>79</v>
      </c>
      <c r="G166" s="76" t="s">
        <v>323</v>
      </c>
      <c r="H166" s="76">
        <v>1</v>
      </c>
      <c r="I166" s="76" t="s">
        <v>16</v>
      </c>
      <c r="J166" s="76" t="s">
        <v>283</v>
      </c>
      <c r="K166" s="111">
        <v>15051554.7728</v>
      </c>
      <c r="L166" s="111" t="s">
        <v>140</v>
      </c>
      <c r="M166" s="76" t="s">
        <v>93</v>
      </c>
      <c r="N166" s="46" t="s">
        <v>284</v>
      </c>
      <c r="O166" s="76" t="s">
        <v>285</v>
      </c>
      <c r="P166" s="76"/>
      <c r="Q166" s="76"/>
      <c r="R166" s="108">
        <f t="shared" si="9"/>
        <v>15051554.7728</v>
      </c>
      <c r="S166" s="114"/>
      <c r="T166" s="115"/>
      <c r="U166" s="115"/>
      <c r="V166" s="115"/>
      <c r="W166" s="49" t="str">
        <f t="shared" si="6"/>
        <v>-</v>
      </c>
      <c r="X166" s="54" t="str">
        <f t="shared" si="6"/>
        <v>-</v>
      </c>
      <c r="Y166" s="54" t="str">
        <f t="shared" si="6"/>
        <v>-</v>
      </c>
      <c r="Z166" s="54" t="str">
        <f t="shared" si="6"/>
        <v>-</v>
      </c>
      <c r="AA166" s="54" t="str">
        <f t="shared" si="6"/>
        <v>-</v>
      </c>
      <c r="AB166" s="116" t="s">
        <v>285</v>
      </c>
      <c r="AC166" s="55" t="s">
        <v>167</v>
      </c>
      <c r="AD166" s="117" t="s">
        <v>285</v>
      </c>
      <c r="AE166" s="9">
        <f t="shared" si="8"/>
        <v>2</v>
      </c>
      <c r="AF166" s="58" t="s">
        <v>257</v>
      </c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  <c r="BD166" s="105"/>
      <c r="BE166" s="105"/>
      <c r="BF166" s="105"/>
      <c r="BG166" s="105"/>
      <c r="BH166" s="105"/>
      <c r="BI166" s="105"/>
      <c r="BJ166" s="105"/>
      <c r="BK166" s="105"/>
      <c r="BL166" s="105"/>
      <c r="BM166" s="105"/>
      <c r="BN166" s="105"/>
      <c r="BO166" s="105"/>
      <c r="BP166" s="105"/>
      <c r="BQ166" s="105"/>
      <c r="BR166" s="105"/>
      <c r="BS166" s="105"/>
      <c r="BT166" s="105"/>
      <c r="BU166" s="105"/>
      <c r="BV166" s="105"/>
      <c r="BW166" s="105"/>
      <c r="BX166" s="105"/>
      <c r="BY166" s="105"/>
      <c r="BZ166" s="105"/>
      <c r="CA166" s="105"/>
      <c r="CB166" s="105"/>
      <c r="CC166" s="105"/>
      <c r="CD166" s="105"/>
      <c r="CE166" s="105"/>
      <c r="CF166" s="105"/>
      <c r="CG166" s="105"/>
      <c r="CH166" s="105"/>
      <c r="CI166" s="105"/>
      <c r="CJ166" s="105"/>
      <c r="CK166" s="105"/>
      <c r="CL166" s="105"/>
      <c r="CM166" s="105"/>
      <c r="CN166" s="105"/>
      <c r="CO166" s="105"/>
      <c r="CP166" s="105"/>
      <c r="CQ166" s="105"/>
      <c r="CR166" s="105"/>
      <c r="CS166" s="105"/>
      <c r="CT166" s="105"/>
      <c r="CU166" s="105"/>
      <c r="CV166" s="105"/>
      <c r="CW166" s="105"/>
      <c r="CX166" s="105"/>
      <c r="CY166" s="105"/>
      <c r="CZ166" s="105"/>
      <c r="DA166" s="105"/>
      <c r="DB166" s="105"/>
      <c r="DC166" s="105"/>
      <c r="DD166" s="105"/>
      <c r="DE166" s="105"/>
      <c r="DF166" s="105"/>
      <c r="DG166" s="105"/>
      <c r="DH166" s="105"/>
      <c r="DI166" s="105"/>
      <c r="DJ166" s="105"/>
      <c r="DK166" s="105"/>
      <c r="DL166" s="105"/>
      <c r="DM166" s="105"/>
      <c r="DN166" s="105"/>
      <c r="DO166" s="105"/>
      <c r="DP166" s="105"/>
      <c r="DQ166" s="105"/>
      <c r="DR166" s="105"/>
      <c r="DS166" s="105"/>
      <c r="DT166" s="105"/>
      <c r="DU166" s="105"/>
      <c r="DV166" s="105"/>
      <c r="DW166" s="105"/>
      <c r="DX166" s="105"/>
      <c r="DY166" s="105"/>
      <c r="DZ166" s="105"/>
      <c r="EA166" s="105"/>
      <c r="EB166" s="105"/>
      <c r="EC166" s="105"/>
      <c r="ED166" s="105"/>
      <c r="EE166" s="105"/>
      <c r="EF166" s="105"/>
      <c r="EG166" s="105"/>
      <c r="EH166" s="105"/>
    </row>
    <row r="167" spans="1:143" ht="108.75" hidden="1" customHeight="1" x14ac:dyDescent="0.25">
      <c r="A167" s="102">
        <v>144</v>
      </c>
      <c r="B167" s="113" t="s">
        <v>566</v>
      </c>
      <c r="C167" s="118" t="s">
        <v>567</v>
      </c>
      <c r="D167" s="110" t="s">
        <v>568</v>
      </c>
      <c r="E167" s="110" t="s">
        <v>78</v>
      </c>
      <c r="F167" s="76" t="s">
        <v>79</v>
      </c>
      <c r="G167" s="76" t="s">
        <v>323</v>
      </c>
      <c r="H167" s="76">
        <v>1</v>
      </c>
      <c r="I167" s="76" t="s">
        <v>16</v>
      </c>
      <c r="J167" s="76" t="s">
        <v>283</v>
      </c>
      <c r="K167" s="111">
        <v>21629670</v>
      </c>
      <c r="L167" s="111" t="s">
        <v>140</v>
      </c>
      <c r="M167" s="76" t="s">
        <v>93</v>
      </c>
      <c r="N167" s="46" t="s">
        <v>302</v>
      </c>
      <c r="O167" s="76" t="s">
        <v>303</v>
      </c>
      <c r="P167" s="76"/>
      <c r="Q167" s="76"/>
      <c r="R167" s="108">
        <f t="shared" si="9"/>
        <v>21629670</v>
      </c>
      <c r="S167" s="114"/>
      <c r="T167" s="115"/>
      <c r="U167" s="115"/>
      <c r="V167" s="115"/>
      <c r="W167" s="49">
        <f t="shared" si="6"/>
        <v>21629670</v>
      </c>
      <c r="X167" s="54">
        <f t="shared" si="6"/>
        <v>0</v>
      </c>
      <c r="Y167" s="54">
        <f t="shared" si="6"/>
        <v>0</v>
      </c>
      <c r="Z167" s="54">
        <f t="shared" si="6"/>
        <v>0</v>
      </c>
      <c r="AA167" s="54">
        <f t="shared" si="6"/>
        <v>0</v>
      </c>
      <c r="AB167" s="116" t="s">
        <v>303</v>
      </c>
      <c r="AC167" s="55" t="s">
        <v>285</v>
      </c>
      <c r="AD167" s="117" t="s">
        <v>285</v>
      </c>
      <c r="AE167" s="9">
        <f t="shared" si="8"/>
        <v>1</v>
      </c>
      <c r="AF167" s="58" t="s">
        <v>257</v>
      </c>
    </row>
    <row r="168" spans="1:143" ht="28.5" hidden="1" customHeight="1" x14ac:dyDescent="0.25">
      <c r="A168" s="102">
        <v>145</v>
      </c>
      <c r="B168" s="76" t="s">
        <v>274</v>
      </c>
      <c r="C168" s="109" t="s">
        <v>275</v>
      </c>
      <c r="D168" s="110" t="s">
        <v>569</v>
      </c>
      <c r="E168" s="110" t="s">
        <v>344</v>
      </c>
      <c r="F168" s="119">
        <v>876</v>
      </c>
      <c r="G168" s="113" t="s">
        <v>362</v>
      </c>
      <c r="H168" s="76" t="s">
        <v>44</v>
      </c>
      <c r="I168" s="76" t="s">
        <v>16</v>
      </c>
      <c r="J168" s="76" t="s">
        <v>283</v>
      </c>
      <c r="K168" s="111">
        <v>3300000</v>
      </c>
      <c r="L168" s="111" t="s">
        <v>140</v>
      </c>
      <c r="M168" s="112" t="s">
        <v>506</v>
      </c>
      <c r="N168" s="46" t="s">
        <v>319</v>
      </c>
      <c r="O168" s="76" t="s">
        <v>303</v>
      </c>
      <c r="P168" s="76"/>
      <c r="Q168" s="76"/>
      <c r="R168" s="108">
        <f t="shared" si="9"/>
        <v>3300000</v>
      </c>
      <c r="S168" s="114"/>
      <c r="T168" s="115"/>
      <c r="U168" s="115"/>
      <c r="V168" s="115"/>
      <c r="W168" s="49" t="str">
        <f t="shared" si="6"/>
        <v>-</v>
      </c>
      <c r="X168" s="54" t="str">
        <f t="shared" si="6"/>
        <v>-</v>
      </c>
      <c r="Y168" s="54" t="str">
        <f t="shared" si="6"/>
        <v>-</v>
      </c>
      <c r="Z168" s="54" t="str">
        <f t="shared" si="6"/>
        <v>-</v>
      </c>
      <c r="AA168" s="54" t="str">
        <f t="shared" si="6"/>
        <v>-</v>
      </c>
      <c r="AB168" s="116" t="s">
        <v>285</v>
      </c>
      <c r="AC168" s="116" t="s">
        <v>285</v>
      </c>
      <c r="AD168" s="117" t="s">
        <v>285</v>
      </c>
      <c r="AE168" s="9">
        <f t="shared" si="8"/>
        <v>0</v>
      </c>
      <c r="AF168" s="58" t="s">
        <v>257</v>
      </c>
      <c r="AG168" s="120"/>
      <c r="AH168" s="120"/>
      <c r="AI168" s="120"/>
      <c r="AJ168" s="120"/>
      <c r="AK168" s="120"/>
      <c r="AL168" s="120"/>
      <c r="AM168" s="120"/>
      <c r="AN168" s="120"/>
      <c r="AO168" s="120"/>
      <c r="AP168" s="120"/>
      <c r="AQ168" s="120"/>
      <c r="AR168" s="120"/>
      <c r="AS168" s="120"/>
      <c r="AT168" s="120"/>
      <c r="AU168" s="120"/>
      <c r="AV168" s="120"/>
      <c r="AW168" s="120"/>
      <c r="AX168" s="120"/>
      <c r="AY168" s="120"/>
      <c r="AZ168" s="120"/>
      <c r="BA168" s="120"/>
      <c r="BB168" s="120"/>
      <c r="BC168" s="120"/>
      <c r="BD168" s="120"/>
      <c r="BE168" s="120"/>
      <c r="BF168" s="120"/>
      <c r="BG168" s="120"/>
      <c r="BH168" s="120"/>
      <c r="BI168" s="120"/>
      <c r="BJ168" s="120"/>
      <c r="BK168" s="120"/>
      <c r="BL168" s="120"/>
      <c r="BM168" s="120"/>
      <c r="BN168" s="120"/>
      <c r="BO168" s="120"/>
      <c r="BP168" s="120"/>
      <c r="BQ168" s="120"/>
      <c r="BR168" s="120"/>
      <c r="BS168" s="120"/>
      <c r="BT168" s="120"/>
      <c r="BU168" s="120"/>
      <c r="BV168" s="120"/>
      <c r="BW168" s="120"/>
      <c r="BX168" s="120"/>
      <c r="BY168" s="120"/>
      <c r="BZ168" s="120"/>
      <c r="CA168" s="120"/>
      <c r="CB168" s="120"/>
      <c r="CC168" s="120"/>
      <c r="CD168" s="120"/>
      <c r="CE168" s="120"/>
      <c r="CF168" s="120"/>
      <c r="CG168" s="120"/>
      <c r="CH168" s="120"/>
      <c r="CI168" s="120"/>
      <c r="CJ168" s="120"/>
      <c r="CK168" s="120"/>
      <c r="CL168" s="120"/>
      <c r="CM168" s="120"/>
      <c r="CN168" s="120"/>
      <c r="CO168" s="120"/>
      <c r="CP168" s="120"/>
      <c r="CQ168" s="120"/>
      <c r="CR168" s="120"/>
      <c r="CS168" s="120"/>
      <c r="CT168" s="120"/>
      <c r="CU168" s="120"/>
      <c r="CV168" s="120"/>
      <c r="CW168" s="120"/>
      <c r="CX168" s="120"/>
      <c r="CY168" s="120"/>
      <c r="CZ168" s="120"/>
      <c r="DA168" s="120"/>
      <c r="DB168" s="120"/>
      <c r="DC168" s="120"/>
      <c r="DD168" s="120"/>
      <c r="DE168" s="120"/>
      <c r="DF168" s="120"/>
      <c r="DG168" s="120"/>
      <c r="DH168" s="120"/>
      <c r="DI168" s="120"/>
      <c r="DJ168" s="120"/>
      <c r="DK168" s="120"/>
      <c r="DL168" s="120"/>
      <c r="DM168" s="120"/>
      <c r="DN168" s="120"/>
      <c r="DO168" s="120"/>
      <c r="DP168" s="120"/>
      <c r="DQ168" s="120"/>
      <c r="DR168" s="120"/>
      <c r="DS168" s="120"/>
      <c r="DT168" s="120"/>
      <c r="DU168" s="120"/>
      <c r="DV168" s="120"/>
      <c r="DW168" s="120"/>
      <c r="DX168" s="120"/>
      <c r="DY168" s="120"/>
      <c r="DZ168" s="120"/>
      <c r="EA168" s="120"/>
      <c r="EB168" s="120"/>
      <c r="EC168" s="120"/>
      <c r="ED168" s="120"/>
      <c r="EE168" s="120"/>
      <c r="EF168" s="120"/>
      <c r="EG168" s="120"/>
      <c r="EH168" s="120"/>
    </row>
    <row r="169" spans="1:143" ht="38.25" hidden="1" x14ac:dyDescent="0.25">
      <c r="A169" s="102">
        <v>146</v>
      </c>
      <c r="B169" s="76" t="s">
        <v>354</v>
      </c>
      <c r="C169" s="109" t="s">
        <v>250</v>
      </c>
      <c r="D169" s="110" t="s">
        <v>570</v>
      </c>
      <c r="E169" s="110" t="s">
        <v>357</v>
      </c>
      <c r="F169" s="119">
        <v>876</v>
      </c>
      <c r="G169" s="113" t="s">
        <v>362</v>
      </c>
      <c r="H169" s="121">
        <v>1</v>
      </c>
      <c r="I169" s="76" t="s">
        <v>16</v>
      </c>
      <c r="J169" s="76" t="s">
        <v>283</v>
      </c>
      <c r="K169" s="122">
        <v>800000</v>
      </c>
      <c r="L169" s="112" t="s">
        <v>140</v>
      </c>
      <c r="M169" s="76" t="s">
        <v>571</v>
      </c>
      <c r="N169" s="113" t="s">
        <v>284</v>
      </c>
      <c r="O169" s="76" t="s">
        <v>285</v>
      </c>
      <c r="P169" s="76"/>
      <c r="Q169" s="76"/>
      <c r="R169" s="108">
        <f t="shared" si="9"/>
        <v>800000</v>
      </c>
      <c r="S169" s="114"/>
      <c r="T169" s="115"/>
      <c r="U169" s="115"/>
      <c r="V169" s="115"/>
      <c r="W169" s="49" t="str">
        <f t="shared" si="6"/>
        <v>-</v>
      </c>
      <c r="X169" s="54" t="str">
        <f t="shared" si="6"/>
        <v>-</v>
      </c>
      <c r="Y169" s="54" t="str">
        <f t="shared" si="6"/>
        <v>-</v>
      </c>
      <c r="Z169" s="54" t="str">
        <f t="shared" si="6"/>
        <v>-</v>
      </c>
      <c r="AA169" s="54" t="str">
        <f t="shared" si="6"/>
        <v>-</v>
      </c>
      <c r="AB169" s="116" t="s">
        <v>285</v>
      </c>
      <c r="AC169" s="116" t="s">
        <v>285</v>
      </c>
      <c r="AD169" s="117" t="s">
        <v>285</v>
      </c>
      <c r="AE169" s="9">
        <f t="shared" si="8"/>
        <v>0</v>
      </c>
      <c r="AF169" s="58" t="s">
        <v>257</v>
      </c>
    </row>
    <row r="170" spans="1:143" ht="30" customHeight="1" x14ac:dyDescent="0.25">
      <c r="A170" s="102">
        <v>147</v>
      </c>
      <c r="B170" s="76" t="s">
        <v>370</v>
      </c>
      <c r="C170" s="109" t="s">
        <v>371</v>
      </c>
      <c r="D170" s="110" t="s">
        <v>572</v>
      </c>
      <c r="E170" s="110" t="s">
        <v>78</v>
      </c>
      <c r="F170" s="119">
        <v>876</v>
      </c>
      <c r="G170" s="113" t="s">
        <v>362</v>
      </c>
      <c r="H170" s="121" t="s">
        <v>44</v>
      </c>
      <c r="I170" s="76" t="s">
        <v>16</v>
      </c>
      <c r="J170" s="76" t="s">
        <v>283</v>
      </c>
      <c r="K170" s="122">
        <v>200000</v>
      </c>
      <c r="L170" s="112" t="s">
        <v>140</v>
      </c>
      <c r="M170" s="76" t="s">
        <v>93</v>
      </c>
      <c r="N170" s="46" t="s">
        <v>284</v>
      </c>
      <c r="O170" s="76" t="s">
        <v>285</v>
      </c>
      <c r="P170" s="76"/>
      <c r="Q170" s="76"/>
      <c r="R170" s="108">
        <f t="shared" si="9"/>
        <v>200000</v>
      </c>
      <c r="S170" s="114"/>
      <c r="T170" s="115"/>
      <c r="U170" s="115"/>
      <c r="V170" s="115"/>
      <c r="W170" s="49" t="str">
        <f t="shared" si="6"/>
        <v>-</v>
      </c>
      <c r="X170" s="54" t="str">
        <f t="shared" si="6"/>
        <v>-</v>
      </c>
      <c r="Y170" s="54" t="str">
        <f t="shared" si="6"/>
        <v>-</v>
      </c>
      <c r="Z170" s="54" t="str">
        <f t="shared" si="6"/>
        <v>-</v>
      </c>
      <c r="AA170" s="54" t="str">
        <f t="shared" si="6"/>
        <v>-</v>
      </c>
      <c r="AB170" s="116" t="s">
        <v>285</v>
      </c>
      <c r="AC170" s="123" t="s">
        <v>373</v>
      </c>
      <c r="AD170" s="117" t="s">
        <v>285</v>
      </c>
      <c r="AE170" s="9">
        <f t="shared" si="8"/>
        <v>2</v>
      </c>
      <c r="AF170" s="58" t="s">
        <v>257</v>
      </c>
    </row>
    <row r="171" spans="1:143" s="124" customFormat="1" ht="29.25" customHeight="1" x14ac:dyDescent="0.25">
      <c r="A171" s="102">
        <v>148</v>
      </c>
      <c r="B171" s="76" t="s">
        <v>370</v>
      </c>
      <c r="C171" s="109" t="s">
        <v>371</v>
      </c>
      <c r="D171" s="110" t="s">
        <v>573</v>
      </c>
      <c r="E171" s="110" t="s">
        <v>78</v>
      </c>
      <c r="F171" s="119">
        <v>876</v>
      </c>
      <c r="G171" s="113" t="s">
        <v>362</v>
      </c>
      <c r="H171" s="121" t="s">
        <v>44</v>
      </c>
      <c r="I171" s="76" t="s">
        <v>16</v>
      </c>
      <c r="J171" s="76" t="s">
        <v>283</v>
      </c>
      <c r="K171" s="122">
        <v>170000</v>
      </c>
      <c r="L171" s="112" t="s">
        <v>140</v>
      </c>
      <c r="M171" s="76" t="s">
        <v>93</v>
      </c>
      <c r="N171" s="46" t="s">
        <v>284</v>
      </c>
      <c r="O171" s="76" t="s">
        <v>285</v>
      </c>
      <c r="P171" s="76"/>
      <c r="Q171" s="76"/>
      <c r="R171" s="108">
        <f t="shared" si="9"/>
        <v>170000</v>
      </c>
      <c r="S171" s="114"/>
      <c r="T171" s="115"/>
      <c r="U171" s="115"/>
      <c r="V171" s="115"/>
      <c r="W171" s="49" t="str">
        <f t="shared" si="6"/>
        <v>-</v>
      </c>
      <c r="X171" s="54" t="str">
        <f t="shared" si="6"/>
        <v>-</v>
      </c>
      <c r="Y171" s="54" t="str">
        <f t="shared" si="6"/>
        <v>-</v>
      </c>
      <c r="Z171" s="54" t="str">
        <f t="shared" si="6"/>
        <v>-</v>
      </c>
      <c r="AA171" s="54" t="str">
        <f t="shared" si="6"/>
        <v>-</v>
      </c>
      <c r="AB171" s="116" t="s">
        <v>285</v>
      </c>
      <c r="AC171" s="123" t="s">
        <v>373</v>
      </c>
      <c r="AD171" s="117" t="s">
        <v>285</v>
      </c>
      <c r="AE171" s="9">
        <f t="shared" si="8"/>
        <v>2</v>
      </c>
      <c r="AF171" s="58" t="s">
        <v>257</v>
      </c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</row>
    <row r="172" spans="1:143" s="125" customFormat="1" ht="42.75" hidden="1" customHeight="1" x14ac:dyDescent="0.2">
      <c r="A172" s="102">
        <v>149</v>
      </c>
      <c r="B172" s="76" t="s">
        <v>574</v>
      </c>
      <c r="C172" s="109" t="s">
        <v>508</v>
      </c>
      <c r="D172" s="110" t="s">
        <v>575</v>
      </c>
      <c r="E172" s="110" t="s">
        <v>78</v>
      </c>
      <c r="F172" s="119">
        <v>876</v>
      </c>
      <c r="G172" s="113" t="s">
        <v>323</v>
      </c>
      <c r="H172" s="121">
        <v>1</v>
      </c>
      <c r="I172" s="76" t="s">
        <v>16</v>
      </c>
      <c r="J172" s="76" t="s">
        <v>283</v>
      </c>
      <c r="K172" s="122">
        <v>2113250</v>
      </c>
      <c r="L172" s="112" t="s">
        <v>140</v>
      </c>
      <c r="M172" s="76" t="s">
        <v>93</v>
      </c>
      <c r="N172" s="113" t="s">
        <v>302</v>
      </c>
      <c r="O172" s="76" t="s">
        <v>303</v>
      </c>
      <c r="P172" s="76"/>
      <c r="Q172" s="76"/>
      <c r="R172" s="108">
        <f t="shared" si="9"/>
        <v>2113250</v>
      </c>
      <c r="S172" s="114"/>
      <c r="T172" s="115"/>
      <c r="U172" s="115"/>
      <c r="V172" s="115"/>
      <c r="W172" s="49">
        <f t="shared" si="6"/>
        <v>2113250</v>
      </c>
      <c r="X172" s="54">
        <f t="shared" si="6"/>
        <v>0</v>
      </c>
      <c r="Y172" s="54">
        <f t="shared" si="6"/>
        <v>0</v>
      </c>
      <c r="Z172" s="54">
        <f t="shared" si="6"/>
        <v>0</v>
      </c>
      <c r="AA172" s="54">
        <f t="shared" si="6"/>
        <v>0</v>
      </c>
      <c r="AB172" s="116" t="s">
        <v>303</v>
      </c>
      <c r="AC172" s="116" t="s">
        <v>285</v>
      </c>
      <c r="AD172" s="117" t="s">
        <v>285</v>
      </c>
      <c r="AE172" s="9">
        <f t="shared" si="8"/>
        <v>1</v>
      </c>
      <c r="AF172" s="58" t="s">
        <v>257</v>
      </c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</row>
    <row r="173" spans="1:143" s="106" customFormat="1" ht="27.75" hidden="1" customHeight="1" x14ac:dyDescent="0.25">
      <c r="A173" s="102">
        <v>150</v>
      </c>
      <c r="B173" s="76" t="s">
        <v>576</v>
      </c>
      <c r="C173" s="109" t="s">
        <v>577</v>
      </c>
      <c r="D173" s="110" t="s">
        <v>578</v>
      </c>
      <c r="E173" s="110" t="s">
        <v>78</v>
      </c>
      <c r="F173" s="113">
        <v>796</v>
      </c>
      <c r="G173" s="113" t="s">
        <v>448</v>
      </c>
      <c r="H173" s="113">
        <v>12</v>
      </c>
      <c r="I173" s="113" t="s">
        <v>16</v>
      </c>
      <c r="J173" s="113" t="s">
        <v>283</v>
      </c>
      <c r="K173" s="111">
        <v>493019.12</v>
      </c>
      <c r="L173" s="111" t="s">
        <v>150</v>
      </c>
      <c r="M173" s="111" t="s">
        <v>93</v>
      </c>
      <c r="N173" s="46" t="s">
        <v>284</v>
      </c>
      <c r="O173" s="76" t="s">
        <v>285</v>
      </c>
      <c r="P173" s="76"/>
      <c r="Q173" s="76"/>
      <c r="R173" s="108">
        <v>493019.12</v>
      </c>
      <c r="S173" s="114"/>
      <c r="T173" s="115"/>
      <c r="U173" s="115"/>
      <c r="V173" s="115"/>
      <c r="W173" s="49" t="s">
        <v>296</v>
      </c>
      <c r="X173" s="54" t="s">
        <v>296</v>
      </c>
      <c r="Y173" s="54" t="s">
        <v>296</v>
      </c>
      <c r="Z173" s="54" t="s">
        <v>296</v>
      </c>
      <c r="AA173" s="54" t="s">
        <v>296</v>
      </c>
      <c r="AB173" s="116" t="s">
        <v>285</v>
      </c>
      <c r="AC173" s="116" t="s">
        <v>285</v>
      </c>
      <c r="AD173" s="117" t="s">
        <v>285</v>
      </c>
      <c r="AE173" s="9">
        <f t="shared" si="8"/>
        <v>0</v>
      </c>
      <c r="AF173" s="58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  <c r="BD173" s="105"/>
      <c r="BE173" s="105"/>
      <c r="BF173" s="105"/>
      <c r="BG173" s="105"/>
      <c r="BH173" s="105"/>
      <c r="BI173" s="105"/>
      <c r="BJ173" s="105"/>
      <c r="BK173" s="105"/>
      <c r="BL173" s="105"/>
      <c r="BM173" s="105"/>
      <c r="BN173" s="105"/>
      <c r="BO173" s="105"/>
      <c r="BP173" s="105"/>
      <c r="BQ173" s="105"/>
      <c r="BR173" s="105"/>
      <c r="BS173" s="105"/>
      <c r="BT173" s="105"/>
      <c r="BU173" s="105"/>
      <c r="BV173" s="105"/>
      <c r="BW173" s="105"/>
      <c r="BX173" s="105"/>
      <c r="BY173" s="105"/>
      <c r="BZ173" s="105"/>
      <c r="CA173" s="105"/>
      <c r="CB173" s="105"/>
      <c r="CC173" s="105"/>
      <c r="CD173" s="105"/>
      <c r="CE173" s="105"/>
      <c r="CF173" s="105"/>
      <c r="CG173" s="105"/>
      <c r="CH173" s="105"/>
      <c r="CI173" s="105"/>
      <c r="CJ173" s="105"/>
      <c r="CK173" s="105"/>
      <c r="CL173" s="105"/>
      <c r="CM173" s="105"/>
      <c r="CN173" s="105"/>
      <c r="CO173" s="105"/>
      <c r="CP173" s="105"/>
      <c r="CQ173" s="105"/>
      <c r="CR173" s="105"/>
      <c r="CS173" s="105"/>
      <c r="CT173" s="105"/>
      <c r="CU173" s="105"/>
      <c r="CV173" s="105"/>
      <c r="CW173" s="105"/>
      <c r="CX173" s="105"/>
      <c r="CY173" s="105"/>
      <c r="CZ173" s="105"/>
      <c r="DA173" s="105"/>
      <c r="DB173" s="105"/>
      <c r="DC173" s="105"/>
      <c r="DD173" s="105"/>
      <c r="DE173" s="105"/>
      <c r="DF173" s="105"/>
      <c r="DG173" s="105"/>
      <c r="DH173" s="105"/>
      <c r="DI173" s="105"/>
      <c r="DJ173" s="105"/>
      <c r="DK173" s="105"/>
      <c r="DL173" s="105"/>
      <c r="DM173" s="105"/>
      <c r="DN173" s="105"/>
      <c r="DO173" s="105"/>
      <c r="DP173" s="105"/>
      <c r="DQ173" s="105"/>
      <c r="DR173" s="105"/>
      <c r="DS173" s="105"/>
      <c r="DT173" s="105"/>
      <c r="DU173" s="105"/>
      <c r="DV173" s="105"/>
      <c r="DW173" s="105"/>
      <c r="DX173" s="105"/>
      <c r="DY173" s="105"/>
      <c r="DZ173" s="105"/>
      <c r="EA173" s="105"/>
      <c r="EB173" s="105"/>
      <c r="EC173" s="105"/>
      <c r="ED173" s="105"/>
      <c r="EE173" s="105"/>
      <c r="EF173" s="105"/>
      <c r="EG173" s="105"/>
      <c r="EH173" s="105"/>
    </row>
    <row r="174" spans="1:143" s="106" customFormat="1" ht="27.75" hidden="1" customHeight="1" x14ac:dyDescent="0.25">
      <c r="A174" s="102">
        <v>151</v>
      </c>
      <c r="B174" s="76" t="s">
        <v>119</v>
      </c>
      <c r="C174" s="109" t="s">
        <v>120</v>
      </c>
      <c r="D174" s="110" t="s">
        <v>579</v>
      </c>
      <c r="E174" s="110" t="s">
        <v>78</v>
      </c>
      <c r="F174" s="113">
        <v>166</v>
      </c>
      <c r="G174" s="113" t="s">
        <v>290</v>
      </c>
      <c r="H174" s="113">
        <v>1500</v>
      </c>
      <c r="I174" s="113" t="s">
        <v>16</v>
      </c>
      <c r="J174" s="113" t="s">
        <v>283</v>
      </c>
      <c r="K174" s="111">
        <v>310000</v>
      </c>
      <c r="L174" s="111" t="s">
        <v>269</v>
      </c>
      <c r="M174" s="111" t="s">
        <v>93</v>
      </c>
      <c r="N174" s="46" t="s">
        <v>284</v>
      </c>
      <c r="O174" s="76" t="s">
        <v>285</v>
      </c>
      <c r="P174" s="76"/>
      <c r="Q174" s="76"/>
      <c r="R174" s="108">
        <f t="shared" si="9"/>
        <v>310000</v>
      </c>
      <c r="S174" s="114"/>
      <c r="T174" s="115"/>
      <c r="U174" s="115"/>
      <c r="V174" s="115"/>
      <c r="W174" s="49" t="str">
        <f t="shared" si="6"/>
        <v>-</v>
      </c>
      <c r="X174" s="54" t="str">
        <f t="shared" si="6"/>
        <v>-</v>
      </c>
      <c r="Y174" s="54" t="str">
        <f t="shared" si="6"/>
        <v>-</v>
      </c>
      <c r="Z174" s="54" t="str">
        <f t="shared" si="6"/>
        <v>-</v>
      </c>
      <c r="AA174" s="54" t="str">
        <f t="shared" si="6"/>
        <v>-</v>
      </c>
      <c r="AB174" s="116" t="s">
        <v>285</v>
      </c>
      <c r="AC174" s="116" t="s">
        <v>285</v>
      </c>
      <c r="AD174" s="117" t="s">
        <v>285</v>
      </c>
      <c r="AE174" s="9">
        <f t="shared" si="8"/>
        <v>0</v>
      </c>
      <c r="AF174" s="58" t="s">
        <v>257</v>
      </c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  <c r="BD174" s="105"/>
      <c r="BE174" s="105"/>
      <c r="BF174" s="105"/>
      <c r="BG174" s="105"/>
      <c r="BH174" s="105"/>
      <c r="BI174" s="105"/>
      <c r="BJ174" s="105"/>
      <c r="BK174" s="105"/>
      <c r="BL174" s="105"/>
      <c r="BM174" s="105"/>
      <c r="BN174" s="105"/>
      <c r="BO174" s="105"/>
      <c r="BP174" s="105"/>
      <c r="BQ174" s="105"/>
      <c r="BR174" s="105"/>
      <c r="BS174" s="105"/>
      <c r="BT174" s="105"/>
      <c r="BU174" s="105"/>
      <c r="BV174" s="105"/>
      <c r="BW174" s="105"/>
      <c r="BX174" s="105"/>
      <c r="BY174" s="105"/>
      <c r="BZ174" s="105"/>
      <c r="CA174" s="105"/>
      <c r="CB174" s="105"/>
      <c r="CC174" s="105"/>
      <c r="CD174" s="105"/>
      <c r="CE174" s="105"/>
      <c r="CF174" s="105"/>
      <c r="CG174" s="105"/>
      <c r="CH174" s="105"/>
      <c r="CI174" s="105"/>
      <c r="CJ174" s="105"/>
      <c r="CK174" s="105"/>
      <c r="CL174" s="105"/>
      <c r="CM174" s="105"/>
      <c r="CN174" s="105"/>
      <c r="CO174" s="105"/>
      <c r="CP174" s="105"/>
      <c r="CQ174" s="105"/>
      <c r="CR174" s="105"/>
      <c r="CS174" s="105"/>
      <c r="CT174" s="105"/>
      <c r="CU174" s="105"/>
      <c r="CV174" s="105"/>
      <c r="CW174" s="105"/>
      <c r="CX174" s="105"/>
      <c r="CY174" s="105"/>
      <c r="CZ174" s="105"/>
      <c r="DA174" s="105"/>
      <c r="DB174" s="105"/>
      <c r="DC174" s="105"/>
      <c r="DD174" s="105"/>
      <c r="DE174" s="105"/>
      <c r="DF174" s="105"/>
      <c r="DG174" s="105"/>
      <c r="DH174" s="105"/>
      <c r="DI174" s="105"/>
      <c r="DJ174" s="105"/>
      <c r="DK174" s="105"/>
      <c r="DL174" s="105"/>
      <c r="DM174" s="105"/>
      <c r="DN174" s="105"/>
      <c r="DO174" s="105"/>
      <c r="DP174" s="105"/>
      <c r="DQ174" s="105"/>
      <c r="DR174" s="105"/>
      <c r="DS174" s="105"/>
      <c r="DT174" s="105"/>
      <c r="DU174" s="105"/>
      <c r="DV174" s="105"/>
      <c r="DW174" s="105"/>
      <c r="DX174" s="105"/>
      <c r="DY174" s="105"/>
      <c r="DZ174" s="105"/>
      <c r="EA174" s="105"/>
      <c r="EB174" s="105"/>
      <c r="EC174" s="105"/>
      <c r="ED174" s="105"/>
      <c r="EE174" s="105"/>
      <c r="EF174" s="105"/>
      <c r="EG174" s="105"/>
      <c r="EH174" s="105"/>
    </row>
    <row r="175" spans="1:143" s="106" customFormat="1" ht="38.25" hidden="1" x14ac:dyDescent="0.25">
      <c r="A175" s="102">
        <v>152</v>
      </c>
      <c r="B175" s="113" t="s">
        <v>286</v>
      </c>
      <c r="C175" s="118" t="s">
        <v>580</v>
      </c>
      <c r="D175" s="110" t="s">
        <v>581</v>
      </c>
      <c r="E175" s="110" t="s">
        <v>582</v>
      </c>
      <c r="F175" s="76">
        <v>166</v>
      </c>
      <c r="G175" s="76" t="s">
        <v>290</v>
      </c>
      <c r="H175" s="113">
        <v>624</v>
      </c>
      <c r="I175" s="76" t="s">
        <v>16</v>
      </c>
      <c r="J175" s="76" t="s">
        <v>283</v>
      </c>
      <c r="K175" s="111">
        <v>3432000</v>
      </c>
      <c r="L175" s="111" t="s">
        <v>269</v>
      </c>
      <c r="M175" s="76" t="s">
        <v>93</v>
      </c>
      <c r="N175" s="46" t="s">
        <v>302</v>
      </c>
      <c r="O175" s="76" t="s">
        <v>303</v>
      </c>
      <c r="P175" s="76"/>
      <c r="Q175" s="76"/>
      <c r="R175" s="108">
        <f t="shared" si="9"/>
        <v>3432000</v>
      </c>
      <c r="S175" s="114"/>
      <c r="T175" s="115"/>
      <c r="U175" s="115"/>
      <c r="V175" s="115"/>
      <c r="W175" s="49">
        <f t="shared" si="6"/>
        <v>3432000</v>
      </c>
      <c r="X175" s="54">
        <f t="shared" si="6"/>
        <v>0</v>
      </c>
      <c r="Y175" s="54">
        <f t="shared" si="6"/>
        <v>0</v>
      </c>
      <c r="Z175" s="54">
        <f t="shared" si="6"/>
        <v>0</v>
      </c>
      <c r="AA175" s="54">
        <f t="shared" si="6"/>
        <v>0</v>
      </c>
      <c r="AB175" s="116" t="s">
        <v>303</v>
      </c>
      <c r="AC175" s="116" t="s">
        <v>285</v>
      </c>
      <c r="AD175" s="117" t="s">
        <v>285</v>
      </c>
      <c r="AE175" s="9">
        <f t="shared" si="8"/>
        <v>1</v>
      </c>
      <c r="AF175" s="58" t="s">
        <v>257</v>
      </c>
      <c r="AG175" s="105"/>
      <c r="AH175" s="105"/>
      <c r="AI175" s="105"/>
      <c r="AJ175" s="105"/>
      <c r="AK175" s="105"/>
      <c r="AL175" s="105"/>
      <c r="AM175" s="105"/>
      <c r="AN175" s="105"/>
      <c r="AO175" s="105"/>
      <c r="AP175" s="105"/>
      <c r="AQ175" s="105"/>
      <c r="AR175" s="105"/>
      <c r="AS175" s="105"/>
      <c r="AT175" s="105"/>
      <c r="AU175" s="105"/>
      <c r="AV175" s="105"/>
      <c r="AW175" s="105"/>
      <c r="AX175" s="105"/>
      <c r="AY175" s="105"/>
      <c r="AZ175" s="105"/>
      <c r="BA175" s="105"/>
      <c r="BB175" s="105"/>
      <c r="BC175" s="105"/>
      <c r="BD175" s="105"/>
      <c r="BE175" s="105"/>
      <c r="BF175" s="105"/>
      <c r="BG175" s="105"/>
      <c r="BH175" s="105"/>
      <c r="BI175" s="105"/>
      <c r="BJ175" s="105"/>
      <c r="BK175" s="105"/>
      <c r="BL175" s="105"/>
      <c r="BM175" s="105"/>
      <c r="BN175" s="105"/>
      <c r="BO175" s="105"/>
      <c r="BP175" s="105"/>
      <c r="BQ175" s="105"/>
      <c r="BR175" s="105"/>
      <c r="BS175" s="105"/>
      <c r="BT175" s="105"/>
      <c r="BU175" s="105"/>
      <c r="BV175" s="105"/>
      <c r="BW175" s="105"/>
      <c r="BX175" s="105"/>
      <c r="BY175" s="105"/>
      <c r="BZ175" s="105"/>
      <c r="CA175" s="105"/>
      <c r="CB175" s="105"/>
      <c r="CC175" s="105"/>
      <c r="CD175" s="105"/>
      <c r="CE175" s="105"/>
      <c r="CF175" s="105"/>
      <c r="CG175" s="105"/>
      <c r="CH175" s="105"/>
      <c r="CI175" s="105"/>
      <c r="CJ175" s="105"/>
      <c r="CK175" s="105"/>
      <c r="CL175" s="105"/>
      <c r="CM175" s="105"/>
      <c r="CN175" s="105"/>
      <c r="CO175" s="105"/>
      <c r="CP175" s="105"/>
      <c r="CQ175" s="105"/>
      <c r="CR175" s="105"/>
      <c r="CS175" s="105"/>
      <c r="CT175" s="105"/>
      <c r="CU175" s="105"/>
      <c r="CV175" s="105"/>
      <c r="CW175" s="105"/>
      <c r="CX175" s="105"/>
      <c r="CY175" s="105"/>
      <c r="CZ175" s="105"/>
      <c r="DA175" s="105"/>
      <c r="DB175" s="105"/>
      <c r="DC175" s="105"/>
      <c r="DD175" s="105"/>
      <c r="DE175" s="105"/>
      <c r="DF175" s="105"/>
      <c r="DG175" s="105"/>
      <c r="DH175" s="105"/>
      <c r="DI175" s="105"/>
      <c r="DJ175" s="105"/>
      <c r="DK175" s="105"/>
      <c r="DL175" s="105"/>
      <c r="DM175" s="105"/>
      <c r="DN175" s="105"/>
      <c r="DO175" s="105"/>
      <c r="DP175" s="105"/>
      <c r="DQ175" s="105"/>
      <c r="DR175" s="105"/>
      <c r="DS175" s="105"/>
      <c r="DT175" s="105"/>
      <c r="DU175" s="105"/>
      <c r="DV175" s="105"/>
      <c r="DW175" s="105"/>
      <c r="DX175" s="105"/>
      <c r="DY175" s="105"/>
      <c r="DZ175" s="105"/>
      <c r="EA175" s="105"/>
      <c r="EB175" s="105"/>
      <c r="EC175" s="105"/>
      <c r="ED175" s="105"/>
      <c r="EE175" s="105"/>
      <c r="EF175" s="105"/>
      <c r="EG175" s="105"/>
      <c r="EH175" s="105"/>
    </row>
    <row r="176" spans="1:143" ht="38.25" hidden="1" x14ac:dyDescent="0.25">
      <c r="A176" s="102">
        <v>153</v>
      </c>
      <c r="B176" s="76" t="s">
        <v>583</v>
      </c>
      <c r="C176" s="109" t="s">
        <v>584</v>
      </c>
      <c r="D176" s="110" t="s">
        <v>585</v>
      </c>
      <c r="E176" s="110" t="s">
        <v>586</v>
      </c>
      <c r="F176" s="76">
        <v>166</v>
      </c>
      <c r="G176" s="76" t="s">
        <v>290</v>
      </c>
      <c r="H176" s="76">
        <v>200</v>
      </c>
      <c r="I176" s="76" t="s">
        <v>16</v>
      </c>
      <c r="J176" s="76" t="s">
        <v>283</v>
      </c>
      <c r="K176" s="111">
        <v>11400000</v>
      </c>
      <c r="L176" s="111" t="s">
        <v>269</v>
      </c>
      <c r="M176" s="76" t="s">
        <v>93</v>
      </c>
      <c r="N176" s="113" t="s">
        <v>284</v>
      </c>
      <c r="O176" s="76" t="s">
        <v>285</v>
      </c>
      <c r="P176" s="76"/>
      <c r="Q176" s="76"/>
      <c r="R176" s="108">
        <f t="shared" si="9"/>
        <v>11400000</v>
      </c>
      <c r="S176" s="114"/>
      <c r="T176" s="115"/>
      <c r="U176" s="115"/>
      <c r="V176" s="115"/>
      <c r="W176" s="49" t="str">
        <f t="shared" ref="W176:AA226" si="10">IF($AB176="нет","-",R176)</f>
        <v>-</v>
      </c>
      <c r="X176" s="54" t="str">
        <f t="shared" si="10"/>
        <v>-</v>
      </c>
      <c r="Y176" s="54" t="str">
        <f t="shared" si="10"/>
        <v>-</v>
      </c>
      <c r="Z176" s="54" t="str">
        <f t="shared" si="10"/>
        <v>-</v>
      </c>
      <c r="AA176" s="54" t="str">
        <f t="shared" si="10"/>
        <v>-</v>
      </c>
      <c r="AB176" s="116" t="s">
        <v>285</v>
      </c>
      <c r="AC176" s="116" t="s">
        <v>285</v>
      </c>
      <c r="AD176" s="117" t="s">
        <v>285</v>
      </c>
      <c r="AE176" s="9">
        <f t="shared" si="8"/>
        <v>0</v>
      </c>
      <c r="AF176" s="58" t="s">
        <v>257</v>
      </c>
    </row>
    <row r="177" spans="1:32" ht="53.25" hidden="1" customHeight="1" x14ac:dyDescent="0.25">
      <c r="A177" s="102">
        <v>154</v>
      </c>
      <c r="B177" s="48" t="s">
        <v>587</v>
      </c>
      <c r="C177" s="60" t="s">
        <v>588</v>
      </c>
      <c r="D177" s="60" t="s">
        <v>589</v>
      </c>
      <c r="E177" s="60" t="s">
        <v>590</v>
      </c>
      <c r="F177" s="48">
        <v>166</v>
      </c>
      <c r="G177" s="48" t="s">
        <v>290</v>
      </c>
      <c r="H177" s="48">
        <v>576</v>
      </c>
      <c r="I177" s="48" t="s">
        <v>16</v>
      </c>
      <c r="J177" s="48" t="s">
        <v>283</v>
      </c>
      <c r="K177" s="62">
        <v>172800</v>
      </c>
      <c r="L177" s="63" t="s">
        <v>269</v>
      </c>
      <c r="M177" s="63" t="s">
        <v>93</v>
      </c>
      <c r="N177" s="48" t="s">
        <v>284</v>
      </c>
      <c r="O177" s="48" t="s">
        <v>285</v>
      </c>
      <c r="P177" s="48"/>
      <c r="Q177" s="48"/>
      <c r="R177" s="108">
        <f t="shared" si="9"/>
        <v>172800</v>
      </c>
      <c r="S177" s="64"/>
      <c r="T177" s="49"/>
      <c r="U177" s="49"/>
      <c r="V177" s="49"/>
      <c r="W177" s="49" t="str">
        <f t="shared" si="10"/>
        <v>-</v>
      </c>
      <c r="X177" s="54" t="str">
        <f t="shared" si="10"/>
        <v>-</v>
      </c>
      <c r="Y177" s="54" t="str">
        <f t="shared" si="10"/>
        <v>-</v>
      </c>
      <c r="Z177" s="54" t="str">
        <f t="shared" si="10"/>
        <v>-</v>
      </c>
      <c r="AA177" s="54" t="str">
        <f t="shared" si="10"/>
        <v>-</v>
      </c>
      <c r="AB177" s="55" t="s">
        <v>285</v>
      </c>
      <c r="AC177" s="55" t="s">
        <v>285</v>
      </c>
      <c r="AD177" s="117" t="s">
        <v>285</v>
      </c>
      <c r="AE177" s="9">
        <f t="shared" si="8"/>
        <v>0</v>
      </c>
      <c r="AF177" s="58" t="s">
        <v>257</v>
      </c>
    </row>
    <row r="178" spans="1:32" ht="27" hidden="1" customHeight="1" x14ac:dyDescent="0.25">
      <c r="A178" s="102">
        <v>155</v>
      </c>
      <c r="B178" s="48" t="s">
        <v>200</v>
      </c>
      <c r="C178" s="60" t="s">
        <v>591</v>
      </c>
      <c r="D178" s="60" t="s">
        <v>592</v>
      </c>
      <c r="E178" s="60" t="s">
        <v>78</v>
      </c>
      <c r="F178" s="48">
        <v>839</v>
      </c>
      <c r="G178" s="48" t="s">
        <v>282</v>
      </c>
      <c r="H178" s="48">
        <v>1</v>
      </c>
      <c r="I178" s="48" t="s">
        <v>16</v>
      </c>
      <c r="J178" s="48" t="s">
        <v>283</v>
      </c>
      <c r="K178" s="62">
        <v>5000000</v>
      </c>
      <c r="L178" s="63" t="s">
        <v>269</v>
      </c>
      <c r="M178" s="63" t="s">
        <v>93</v>
      </c>
      <c r="N178" s="46" t="s">
        <v>319</v>
      </c>
      <c r="O178" s="48" t="s">
        <v>303</v>
      </c>
      <c r="P178" s="48"/>
      <c r="Q178" s="48"/>
      <c r="R178" s="108">
        <f t="shared" si="9"/>
        <v>5000000</v>
      </c>
      <c r="S178" s="64"/>
      <c r="T178" s="49"/>
      <c r="U178" s="49"/>
      <c r="V178" s="49"/>
      <c r="W178" s="49">
        <f t="shared" si="10"/>
        <v>5000000</v>
      </c>
      <c r="X178" s="54">
        <f t="shared" si="10"/>
        <v>0</v>
      </c>
      <c r="Y178" s="54">
        <f t="shared" si="10"/>
        <v>0</v>
      </c>
      <c r="Z178" s="54">
        <f t="shared" si="10"/>
        <v>0</v>
      </c>
      <c r="AA178" s="54">
        <f t="shared" si="10"/>
        <v>0</v>
      </c>
      <c r="AB178" s="55" t="s">
        <v>303</v>
      </c>
      <c r="AC178" s="55" t="s">
        <v>285</v>
      </c>
      <c r="AD178" s="57" t="s">
        <v>285</v>
      </c>
      <c r="AE178" s="9">
        <f t="shared" si="8"/>
        <v>1</v>
      </c>
      <c r="AF178" s="58" t="s">
        <v>257</v>
      </c>
    </row>
    <row r="179" spans="1:32" ht="28.5" hidden="1" customHeight="1" x14ac:dyDescent="0.25">
      <c r="A179" s="102">
        <v>156</v>
      </c>
      <c r="B179" s="48" t="s">
        <v>527</v>
      </c>
      <c r="C179" s="60" t="s">
        <v>593</v>
      </c>
      <c r="D179" s="60" t="s">
        <v>594</v>
      </c>
      <c r="E179" s="60" t="s">
        <v>344</v>
      </c>
      <c r="F179" s="48">
        <v>839</v>
      </c>
      <c r="G179" s="48" t="s">
        <v>282</v>
      </c>
      <c r="H179" s="48">
        <v>1</v>
      </c>
      <c r="I179" s="48" t="s">
        <v>16</v>
      </c>
      <c r="J179" s="48" t="s">
        <v>283</v>
      </c>
      <c r="K179" s="62">
        <v>400000</v>
      </c>
      <c r="L179" s="63" t="s">
        <v>269</v>
      </c>
      <c r="M179" s="63" t="s">
        <v>93</v>
      </c>
      <c r="N179" s="46" t="s">
        <v>284</v>
      </c>
      <c r="O179" s="48" t="s">
        <v>285</v>
      </c>
      <c r="P179" s="48"/>
      <c r="Q179" s="48"/>
      <c r="R179" s="108">
        <f t="shared" si="9"/>
        <v>400000</v>
      </c>
      <c r="S179" s="64"/>
      <c r="T179" s="49"/>
      <c r="U179" s="49"/>
      <c r="V179" s="49"/>
      <c r="W179" s="49" t="str">
        <f t="shared" si="10"/>
        <v>-</v>
      </c>
      <c r="X179" s="54" t="str">
        <f t="shared" si="10"/>
        <v>-</v>
      </c>
      <c r="Y179" s="54" t="str">
        <f t="shared" si="10"/>
        <v>-</v>
      </c>
      <c r="Z179" s="54" t="str">
        <f t="shared" si="10"/>
        <v>-</v>
      </c>
      <c r="AA179" s="54" t="str">
        <f t="shared" si="10"/>
        <v>-</v>
      </c>
      <c r="AB179" s="55" t="s">
        <v>285</v>
      </c>
      <c r="AC179" s="55" t="s">
        <v>285</v>
      </c>
      <c r="AD179" s="57" t="s">
        <v>285</v>
      </c>
      <c r="AE179" s="9">
        <f t="shared" si="8"/>
        <v>0</v>
      </c>
      <c r="AF179" s="58" t="s">
        <v>257</v>
      </c>
    </row>
    <row r="180" spans="1:32" ht="28.5" hidden="1" customHeight="1" x14ac:dyDescent="0.25">
      <c r="A180" s="102">
        <v>157</v>
      </c>
      <c r="B180" s="97">
        <v>44498</v>
      </c>
      <c r="C180" s="60" t="s">
        <v>595</v>
      </c>
      <c r="D180" s="60" t="s">
        <v>596</v>
      </c>
      <c r="E180" s="60" t="s">
        <v>78</v>
      </c>
      <c r="F180" s="48">
        <v>876</v>
      </c>
      <c r="G180" s="48" t="s">
        <v>386</v>
      </c>
      <c r="H180" s="48" t="s">
        <v>44</v>
      </c>
      <c r="I180" s="48" t="s">
        <v>16</v>
      </c>
      <c r="J180" s="48" t="s">
        <v>597</v>
      </c>
      <c r="K180" s="62">
        <v>10000000</v>
      </c>
      <c r="L180" s="63" t="s">
        <v>269</v>
      </c>
      <c r="M180" s="63" t="s">
        <v>93</v>
      </c>
      <c r="N180" s="46" t="s">
        <v>319</v>
      </c>
      <c r="O180" s="48" t="s">
        <v>303</v>
      </c>
      <c r="P180" s="48"/>
      <c r="Q180" s="48"/>
      <c r="R180" s="108">
        <f t="shared" si="9"/>
        <v>10000000</v>
      </c>
      <c r="S180" s="64"/>
      <c r="T180" s="49"/>
      <c r="U180" s="49"/>
      <c r="V180" s="49"/>
      <c r="W180" s="49">
        <f t="shared" si="10"/>
        <v>10000000</v>
      </c>
      <c r="X180" s="54">
        <f t="shared" si="10"/>
        <v>0</v>
      </c>
      <c r="Y180" s="54">
        <f t="shared" si="10"/>
        <v>0</v>
      </c>
      <c r="Z180" s="54">
        <f t="shared" si="10"/>
        <v>0</v>
      </c>
      <c r="AA180" s="54">
        <f t="shared" si="10"/>
        <v>0</v>
      </c>
      <c r="AB180" s="55" t="s">
        <v>303</v>
      </c>
      <c r="AC180" s="55" t="s">
        <v>285</v>
      </c>
      <c r="AD180" s="57" t="s">
        <v>285</v>
      </c>
      <c r="AE180" s="9">
        <f t="shared" si="8"/>
        <v>1</v>
      </c>
      <c r="AF180" s="58" t="s">
        <v>257</v>
      </c>
    </row>
    <row r="181" spans="1:32" ht="27.75" hidden="1" customHeight="1" x14ac:dyDescent="0.25">
      <c r="A181" s="102">
        <v>158</v>
      </c>
      <c r="B181" s="48" t="s">
        <v>478</v>
      </c>
      <c r="C181" s="60" t="s">
        <v>598</v>
      </c>
      <c r="D181" s="60" t="s">
        <v>599</v>
      </c>
      <c r="E181" s="60" t="s">
        <v>78</v>
      </c>
      <c r="F181" s="48">
        <v>839</v>
      </c>
      <c r="G181" s="48" t="s">
        <v>282</v>
      </c>
      <c r="H181" s="48" t="s">
        <v>44</v>
      </c>
      <c r="I181" s="48" t="s">
        <v>16</v>
      </c>
      <c r="J181" s="48" t="s">
        <v>283</v>
      </c>
      <c r="K181" s="62">
        <v>100000</v>
      </c>
      <c r="L181" s="63" t="s">
        <v>269</v>
      </c>
      <c r="M181" s="63" t="s">
        <v>93</v>
      </c>
      <c r="N181" s="48" t="s">
        <v>284</v>
      </c>
      <c r="O181" s="48" t="s">
        <v>285</v>
      </c>
      <c r="P181" s="48"/>
      <c r="Q181" s="48"/>
      <c r="R181" s="108">
        <f t="shared" si="9"/>
        <v>100000</v>
      </c>
      <c r="S181" s="64"/>
      <c r="T181" s="49"/>
      <c r="U181" s="49"/>
      <c r="V181" s="49"/>
      <c r="W181" s="49" t="str">
        <f t="shared" si="10"/>
        <v>-</v>
      </c>
      <c r="X181" s="54" t="str">
        <f t="shared" si="10"/>
        <v>-</v>
      </c>
      <c r="Y181" s="54" t="str">
        <f t="shared" si="10"/>
        <v>-</v>
      </c>
      <c r="Z181" s="54" t="str">
        <f t="shared" si="10"/>
        <v>-</v>
      </c>
      <c r="AA181" s="54" t="str">
        <f t="shared" si="10"/>
        <v>-</v>
      </c>
      <c r="AB181" s="55" t="s">
        <v>285</v>
      </c>
      <c r="AC181" s="55" t="s">
        <v>285</v>
      </c>
      <c r="AD181" s="57" t="s">
        <v>285</v>
      </c>
      <c r="AE181" s="9">
        <f t="shared" si="8"/>
        <v>0</v>
      </c>
      <c r="AF181" s="58" t="s">
        <v>257</v>
      </c>
    </row>
    <row r="182" spans="1:32" ht="26.25" hidden="1" customHeight="1" x14ac:dyDescent="0.25">
      <c r="A182" s="102">
        <v>159</v>
      </c>
      <c r="B182" s="48" t="s">
        <v>600</v>
      </c>
      <c r="C182" s="60" t="s">
        <v>601</v>
      </c>
      <c r="D182" s="60" t="s">
        <v>602</v>
      </c>
      <c r="E182" s="60" t="s">
        <v>155</v>
      </c>
      <c r="F182" s="48">
        <v>839</v>
      </c>
      <c r="G182" s="48" t="s">
        <v>282</v>
      </c>
      <c r="H182" s="48">
        <v>1</v>
      </c>
      <c r="I182" s="48" t="s">
        <v>16</v>
      </c>
      <c r="J182" s="48" t="s">
        <v>283</v>
      </c>
      <c r="K182" s="62">
        <v>450000</v>
      </c>
      <c r="L182" s="63" t="s">
        <v>269</v>
      </c>
      <c r="M182" s="63" t="s">
        <v>93</v>
      </c>
      <c r="N182" s="48" t="s">
        <v>284</v>
      </c>
      <c r="O182" s="48" t="s">
        <v>285</v>
      </c>
      <c r="P182" s="48"/>
      <c r="Q182" s="48"/>
      <c r="R182" s="108">
        <f t="shared" si="9"/>
        <v>450000</v>
      </c>
      <c r="S182" s="64"/>
      <c r="T182" s="49"/>
      <c r="U182" s="49"/>
      <c r="V182" s="49"/>
      <c r="W182" s="49" t="str">
        <f t="shared" si="10"/>
        <v>-</v>
      </c>
      <c r="X182" s="54" t="str">
        <f t="shared" si="10"/>
        <v>-</v>
      </c>
      <c r="Y182" s="54" t="str">
        <f t="shared" si="10"/>
        <v>-</v>
      </c>
      <c r="Z182" s="54" t="str">
        <f t="shared" si="10"/>
        <v>-</v>
      </c>
      <c r="AA182" s="54" t="str">
        <f t="shared" si="10"/>
        <v>-</v>
      </c>
      <c r="AB182" s="55" t="s">
        <v>285</v>
      </c>
      <c r="AC182" s="55" t="s">
        <v>285</v>
      </c>
      <c r="AD182" s="57" t="s">
        <v>285</v>
      </c>
      <c r="AE182" s="9">
        <f t="shared" si="8"/>
        <v>0</v>
      </c>
      <c r="AF182" s="58" t="s">
        <v>257</v>
      </c>
    </row>
    <row r="183" spans="1:32" ht="30" customHeight="1" x14ac:dyDescent="0.25">
      <c r="A183" s="102">
        <v>160</v>
      </c>
      <c r="B183" s="48" t="s">
        <v>210</v>
      </c>
      <c r="C183" s="60" t="s">
        <v>211</v>
      </c>
      <c r="D183" s="60" t="s">
        <v>212</v>
      </c>
      <c r="E183" s="60" t="s">
        <v>78</v>
      </c>
      <c r="F183" s="48" t="s">
        <v>79</v>
      </c>
      <c r="G183" s="48" t="s">
        <v>323</v>
      </c>
      <c r="H183" s="48">
        <v>1</v>
      </c>
      <c r="I183" s="48" t="s">
        <v>16</v>
      </c>
      <c r="J183" s="48" t="s">
        <v>283</v>
      </c>
      <c r="K183" s="62">
        <v>1075629.3600000001</v>
      </c>
      <c r="L183" s="63" t="s">
        <v>269</v>
      </c>
      <c r="M183" s="63" t="s">
        <v>93</v>
      </c>
      <c r="N183" s="48" t="s">
        <v>284</v>
      </c>
      <c r="O183" s="48" t="s">
        <v>285</v>
      </c>
      <c r="P183" s="48"/>
      <c r="Q183" s="48"/>
      <c r="R183" s="108">
        <f t="shared" si="9"/>
        <v>1075629.3600000001</v>
      </c>
      <c r="S183" s="64"/>
      <c r="T183" s="49"/>
      <c r="U183" s="49"/>
      <c r="V183" s="49"/>
      <c r="W183" s="49" t="str">
        <f t="shared" si="10"/>
        <v>-</v>
      </c>
      <c r="X183" s="54" t="str">
        <f t="shared" si="10"/>
        <v>-</v>
      </c>
      <c r="Y183" s="54" t="str">
        <f t="shared" si="10"/>
        <v>-</v>
      </c>
      <c r="Z183" s="54" t="str">
        <f t="shared" si="10"/>
        <v>-</v>
      </c>
      <c r="AA183" s="54" t="str">
        <f t="shared" si="10"/>
        <v>-</v>
      </c>
      <c r="AB183" s="55" t="s">
        <v>285</v>
      </c>
      <c r="AC183" s="55" t="s">
        <v>214</v>
      </c>
      <c r="AD183" s="57" t="s">
        <v>285</v>
      </c>
      <c r="AE183" s="9">
        <f t="shared" si="8"/>
        <v>2</v>
      </c>
      <c r="AF183" s="58" t="s">
        <v>257</v>
      </c>
    </row>
    <row r="184" spans="1:32" ht="30" hidden="1" customHeight="1" x14ac:dyDescent="0.25">
      <c r="A184" s="102">
        <v>161</v>
      </c>
      <c r="B184" s="48" t="s">
        <v>339</v>
      </c>
      <c r="C184" s="60" t="s">
        <v>603</v>
      </c>
      <c r="D184" s="60" t="s">
        <v>604</v>
      </c>
      <c r="E184" s="60" t="s">
        <v>344</v>
      </c>
      <c r="F184" s="48" t="s">
        <v>79</v>
      </c>
      <c r="G184" s="48" t="s">
        <v>323</v>
      </c>
      <c r="H184" s="48">
        <v>1</v>
      </c>
      <c r="I184" s="48" t="s">
        <v>16</v>
      </c>
      <c r="J184" s="48" t="s">
        <v>283</v>
      </c>
      <c r="K184" s="62">
        <v>400000</v>
      </c>
      <c r="L184" s="63" t="s">
        <v>269</v>
      </c>
      <c r="M184" s="63" t="s">
        <v>93</v>
      </c>
      <c r="N184" s="48" t="s">
        <v>284</v>
      </c>
      <c r="O184" s="48" t="s">
        <v>285</v>
      </c>
      <c r="P184" s="48"/>
      <c r="Q184" s="48"/>
      <c r="R184" s="108">
        <f t="shared" si="9"/>
        <v>400000</v>
      </c>
      <c r="S184" s="64"/>
      <c r="T184" s="49"/>
      <c r="U184" s="49"/>
      <c r="V184" s="49"/>
      <c r="W184" s="49" t="str">
        <f t="shared" si="10"/>
        <v>-</v>
      </c>
      <c r="X184" s="54" t="str">
        <f t="shared" si="10"/>
        <v>-</v>
      </c>
      <c r="Y184" s="54" t="str">
        <f t="shared" si="10"/>
        <v>-</v>
      </c>
      <c r="Z184" s="54" t="str">
        <f t="shared" si="10"/>
        <v>-</v>
      </c>
      <c r="AA184" s="54" t="str">
        <f t="shared" si="10"/>
        <v>-</v>
      </c>
      <c r="AB184" s="55" t="s">
        <v>285</v>
      </c>
      <c r="AC184" s="55" t="s">
        <v>285</v>
      </c>
      <c r="AD184" s="57" t="s">
        <v>285</v>
      </c>
      <c r="AE184" s="9">
        <f t="shared" si="8"/>
        <v>0</v>
      </c>
      <c r="AF184" s="58" t="s">
        <v>257</v>
      </c>
    </row>
    <row r="185" spans="1:32" ht="27.75" hidden="1" customHeight="1" x14ac:dyDescent="0.25">
      <c r="A185" s="102">
        <v>162</v>
      </c>
      <c r="B185" s="48" t="s">
        <v>605</v>
      </c>
      <c r="C185" s="60" t="s">
        <v>606</v>
      </c>
      <c r="D185" s="60" t="s">
        <v>607</v>
      </c>
      <c r="E185" s="60" t="s">
        <v>78</v>
      </c>
      <c r="F185" s="48" t="s">
        <v>79</v>
      </c>
      <c r="G185" s="48" t="s">
        <v>323</v>
      </c>
      <c r="H185" s="48">
        <v>1</v>
      </c>
      <c r="I185" s="48" t="s">
        <v>16</v>
      </c>
      <c r="J185" s="48" t="s">
        <v>283</v>
      </c>
      <c r="K185" s="62">
        <v>2500000</v>
      </c>
      <c r="L185" s="63" t="s">
        <v>269</v>
      </c>
      <c r="M185" s="63" t="s">
        <v>93</v>
      </c>
      <c r="N185" s="48" t="s">
        <v>302</v>
      </c>
      <c r="O185" s="48" t="s">
        <v>303</v>
      </c>
      <c r="P185" s="48"/>
      <c r="Q185" s="48"/>
      <c r="R185" s="108">
        <f t="shared" si="9"/>
        <v>2500000</v>
      </c>
      <c r="S185" s="64"/>
      <c r="T185" s="49"/>
      <c r="U185" s="49"/>
      <c r="V185" s="49"/>
      <c r="W185" s="49">
        <f t="shared" si="10"/>
        <v>2500000</v>
      </c>
      <c r="X185" s="54">
        <f t="shared" si="10"/>
        <v>0</v>
      </c>
      <c r="Y185" s="54">
        <f t="shared" si="10"/>
        <v>0</v>
      </c>
      <c r="Z185" s="54">
        <f t="shared" si="10"/>
        <v>0</v>
      </c>
      <c r="AA185" s="54">
        <f t="shared" si="10"/>
        <v>0</v>
      </c>
      <c r="AB185" s="55" t="s">
        <v>303</v>
      </c>
      <c r="AC185" s="55" t="s">
        <v>285</v>
      </c>
      <c r="AD185" s="57" t="s">
        <v>285</v>
      </c>
      <c r="AE185" s="9">
        <f t="shared" si="8"/>
        <v>1</v>
      </c>
      <c r="AF185" s="58" t="s">
        <v>257</v>
      </c>
    </row>
    <row r="186" spans="1:32" ht="42.75" hidden="1" customHeight="1" x14ac:dyDescent="0.25">
      <c r="A186" s="102">
        <v>163</v>
      </c>
      <c r="B186" s="48" t="s">
        <v>274</v>
      </c>
      <c r="C186" s="60" t="s">
        <v>275</v>
      </c>
      <c r="D186" s="60" t="s">
        <v>608</v>
      </c>
      <c r="E186" s="60" t="s">
        <v>344</v>
      </c>
      <c r="F186" s="48" t="s">
        <v>79</v>
      </c>
      <c r="G186" s="48" t="s">
        <v>323</v>
      </c>
      <c r="H186" s="48" t="s">
        <v>44</v>
      </c>
      <c r="I186" s="48" t="s">
        <v>16</v>
      </c>
      <c r="J186" s="48" t="s">
        <v>283</v>
      </c>
      <c r="K186" s="62">
        <v>1510000</v>
      </c>
      <c r="L186" s="63" t="s">
        <v>269</v>
      </c>
      <c r="M186" s="63" t="s">
        <v>213</v>
      </c>
      <c r="N186" s="48" t="s">
        <v>319</v>
      </c>
      <c r="O186" s="48" t="s">
        <v>303</v>
      </c>
      <c r="P186" s="48"/>
      <c r="Q186" s="48"/>
      <c r="R186" s="108">
        <f t="shared" si="9"/>
        <v>1510000</v>
      </c>
      <c r="S186" s="64"/>
      <c r="T186" s="49"/>
      <c r="U186" s="49"/>
      <c r="V186" s="49"/>
      <c r="W186" s="49" t="str">
        <f t="shared" si="10"/>
        <v>-</v>
      </c>
      <c r="X186" s="54" t="str">
        <f t="shared" si="10"/>
        <v>-</v>
      </c>
      <c r="Y186" s="54" t="str">
        <f t="shared" si="10"/>
        <v>-</v>
      </c>
      <c r="Z186" s="54" t="str">
        <f t="shared" si="10"/>
        <v>-</v>
      </c>
      <c r="AA186" s="54" t="str">
        <f t="shared" si="10"/>
        <v>-</v>
      </c>
      <c r="AB186" s="55" t="s">
        <v>285</v>
      </c>
      <c r="AC186" s="55" t="s">
        <v>285</v>
      </c>
      <c r="AD186" s="57" t="s">
        <v>285</v>
      </c>
      <c r="AE186" s="9">
        <f t="shared" si="8"/>
        <v>0</v>
      </c>
      <c r="AF186" s="58" t="s">
        <v>257</v>
      </c>
    </row>
    <row r="187" spans="1:32" ht="41.25" hidden="1" customHeight="1" x14ac:dyDescent="0.25">
      <c r="A187" s="102">
        <v>164</v>
      </c>
      <c r="B187" s="48" t="s">
        <v>274</v>
      </c>
      <c r="C187" s="60" t="s">
        <v>275</v>
      </c>
      <c r="D187" s="60" t="s">
        <v>609</v>
      </c>
      <c r="E187" s="60" t="s">
        <v>344</v>
      </c>
      <c r="F187" s="48">
        <v>876</v>
      </c>
      <c r="G187" s="48" t="s">
        <v>323</v>
      </c>
      <c r="H187" s="48" t="s">
        <v>44</v>
      </c>
      <c r="I187" s="48" t="s">
        <v>16</v>
      </c>
      <c r="J187" s="48" t="s">
        <v>283</v>
      </c>
      <c r="K187" s="62">
        <v>2000000</v>
      </c>
      <c r="L187" s="63" t="s">
        <v>269</v>
      </c>
      <c r="M187" s="63" t="s">
        <v>495</v>
      </c>
      <c r="N187" s="46" t="s">
        <v>319</v>
      </c>
      <c r="O187" s="48" t="s">
        <v>303</v>
      </c>
      <c r="P187" s="48"/>
      <c r="Q187" s="48"/>
      <c r="R187" s="108">
        <f t="shared" si="9"/>
        <v>2000000</v>
      </c>
      <c r="S187" s="64"/>
      <c r="T187" s="49"/>
      <c r="U187" s="49"/>
      <c r="V187" s="49"/>
      <c r="W187" s="49" t="str">
        <f t="shared" si="10"/>
        <v>-</v>
      </c>
      <c r="X187" s="54" t="str">
        <f t="shared" si="10"/>
        <v>-</v>
      </c>
      <c r="Y187" s="54" t="str">
        <f t="shared" si="10"/>
        <v>-</v>
      </c>
      <c r="Z187" s="54" t="str">
        <f t="shared" si="10"/>
        <v>-</v>
      </c>
      <c r="AA187" s="54" t="str">
        <f t="shared" si="10"/>
        <v>-</v>
      </c>
      <c r="AB187" s="55" t="s">
        <v>285</v>
      </c>
      <c r="AC187" s="55" t="s">
        <v>285</v>
      </c>
      <c r="AD187" s="57" t="s">
        <v>285</v>
      </c>
      <c r="AE187" s="9">
        <f t="shared" si="8"/>
        <v>0</v>
      </c>
      <c r="AF187" s="58" t="s">
        <v>257</v>
      </c>
    </row>
    <row r="188" spans="1:32" ht="38.25" hidden="1" x14ac:dyDescent="0.25">
      <c r="A188" s="102">
        <v>165</v>
      </c>
      <c r="B188" s="48" t="s">
        <v>274</v>
      </c>
      <c r="C188" s="60" t="s">
        <v>275</v>
      </c>
      <c r="D188" s="60" t="s">
        <v>610</v>
      </c>
      <c r="E188" s="60" t="s">
        <v>344</v>
      </c>
      <c r="F188" s="48">
        <v>796</v>
      </c>
      <c r="G188" s="48" t="s">
        <v>323</v>
      </c>
      <c r="H188" s="48" t="s">
        <v>44</v>
      </c>
      <c r="I188" s="48" t="s">
        <v>16</v>
      </c>
      <c r="J188" s="48" t="s">
        <v>283</v>
      </c>
      <c r="K188" s="62">
        <v>3000000</v>
      </c>
      <c r="L188" s="63" t="s">
        <v>269</v>
      </c>
      <c r="M188" s="63" t="s">
        <v>611</v>
      </c>
      <c r="N188" s="46" t="s">
        <v>319</v>
      </c>
      <c r="O188" s="48" t="s">
        <v>303</v>
      </c>
      <c r="P188" s="48"/>
      <c r="Q188" s="48"/>
      <c r="R188" s="108">
        <f t="shared" si="9"/>
        <v>3000000</v>
      </c>
      <c r="S188" s="64"/>
      <c r="T188" s="49"/>
      <c r="U188" s="49"/>
      <c r="V188" s="49"/>
      <c r="W188" s="49" t="str">
        <f t="shared" si="10"/>
        <v>-</v>
      </c>
      <c r="X188" s="54" t="str">
        <f t="shared" si="10"/>
        <v>-</v>
      </c>
      <c r="Y188" s="54" t="str">
        <f t="shared" si="10"/>
        <v>-</v>
      </c>
      <c r="Z188" s="54" t="str">
        <f t="shared" si="10"/>
        <v>-</v>
      </c>
      <c r="AA188" s="54" t="str">
        <f t="shared" si="10"/>
        <v>-</v>
      </c>
      <c r="AB188" s="55" t="s">
        <v>285</v>
      </c>
      <c r="AC188" s="55" t="s">
        <v>285</v>
      </c>
      <c r="AD188" s="57" t="s">
        <v>285</v>
      </c>
      <c r="AE188" s="9">
        <f t="shared" si="8"/>
        <v>0</v>
      </c>
      <c r="AF188" s="58" t="s">
        <v>257</v>
      </c>
    </row>
    <row r="189" spans="1:32" ht="42" hidden="1" customHeight="1" x14ac:dyDescent="0.25">
      <c r="A189" s="102">
        <v>166</v>
      </c>
      <c r="B189" s="48" t="s">
        <v>612</v>
      </c>
      <c r="C189" s="60" t="s">
        <v>613</v>
      </c>
      <c r="D189" s="60" t="s">
        <v>614</v>
      </c>
      <c r="E189" s="60" t="s">
        <v>155</v>
      </c>
      <c r="F189" s="48">
        <v>876</v>
      </c>
      <c r="G189" s="48" t="s">
        <v>362</v>
      </c>
      <c r="H189" s="48">
        <v>1</v>
      </c>
      <c r="I189" s="48" t="s">
        <v>16</v>
      </c>
      <c r="J189" s="48" t="s">
        <v>283</v>
      </c>
      <c r="K189" s="62">
        <v>271844</v>
      </c>
      <c r="L189" s="63" t="s">
        <v>269</v>
      </c>
      <c r="M189" s="63" t="s">
        <v>93</v>
      </c>
      <c r="N189" s="48" t="s">
        <v>284</v>
      </c>
      <c r="O189" s="48" t="s">
        <v>285</v>
      </c>
      <c r="P189" s="48"/>
      <c r="Q189" s="48"/>
      <c r="R189" s="108">
        <f t="shared" si="9"/>
        <v>271844</v>
      </c>
      <c r="S189" s="64"/>
      <c r="T189" s="49"/>
      <c r="U189" s="49"/>
      <c r="V189" s="49"/>
      <c r="W189" s="49" t="str">
        <f t="shared" si="10"/>
        <v>-</v>
      </c>
      <c r="X189" s="54" t="str">
        <f t="shared" si="10"/>
        <v>-</v>
      </c>
      <c r="Y189" s="54" t="str">
        <f t="shared" si="10"/>
        <v>-</v>
      </c>
      <c r="Z189" s="54" t="str">
        <f t="shared" si="10"/>
        <v>-</v>
      </c>
      <c r="AA189" s="54" t="str">
        <f t="shared" si="10"/>
        <v>-</v>
      </c>
      <c r="AB189" s="55" t="s">
        <v>285</v>
      </c>
      <c r="AC189" s="55" t="s">
        <v>285</v>
      </c>
      <c r="AD189" s="57" t="s">
        <v>285</v>
      </c>
      <c r="AE189" s="9">
        <f t="shared" si="8"/>
        <v>0</v>
      </c>
      <c r="AF189" s="58" t="s">
        <v>257</v>
      </c>
    </row>
    <row r="190" spans="1:32" ht="28.5" hidden="1" customHeight="1" x14ac:dyDescent="0.25">
      <c r="A190" s="102">
        <v>167</v>
      </c>
      <c r="B190" s="48" t="s">
        <v>615</v>
      </c>
      <c r="C190" s="60" t="s">
        <v>616</v>
      </c>
      <c r="D190" s="60" t="s">
        <v>617</v>
      </c>
      <c r="E190" s="60" t="s">
        <v>78</v>
      </c>
      <c r="F190" s="48">
        <v>839</v>
      </c>
      <c r="G190" s="48" t="s">
        <v>282</v>
      </c>
      <c r="H190" s="48">
        <v>1</v>
      </c>
      <c r="I190" s="48" t="s">
        <v>16</v>
      </c>
      <c r="J190" s="48" t="s">
        <v>283</v>
      </c>
      <c r="K190" s="62">
        <v>300000</v>
      </c>
      <c r="L190" s="63" t="s">
        <v>269</v>
      </c>
      <c r="M190" s="63" t="s">
        <v>93</v>
      </c>
      <c r="N190" s="46" t="s">
        <v>284</v>
      </c>
      <c r="O190" s="48" t="s">
        <v>285</v>
      </c>
      <c r="P190" s="48"/>
      <c r="Q190" s="48"/>
      <c r="R190" s="108">
        <f t="shared" si="9"/>
        <v>300000</v>
      </c>
      <c r="S190" s="64"/>
      <c r="T190" s="49"/>
      <c r="U190" s="49"/>
      <c r="V190" s="49"/>
      <c r="W190" s="49" t="str">
        <f t="shared" si="10"/>
        <v>-</v>
      </c>
      <c r="X190" s="54" t="str">
        <f t="shared" si="10"/>
        <v>-</v>
      </c>
      <c r="Y190" s="54" t="str">
        <f t="shared" si="10"/>
        <v>-</v>
      </c>
      <c r="Z190" s="54" t="str">
        <f t="shared" si="10"/>
        <v>-</v>
      </c>
      <c r="AA190" s="54" t="str">
        <f t="shared" si="10"/>
        <v>-</v>
      </c>
      <c r="AB190" s="55" t="s">
        <v>285</v>
      </c>
      <c r="AC190" s="55" t="s">
        <v>285</v>
      </c>
      <c r="AD190" s="57" t="s">
        <v>285</v>
      </c>
      <c r="AE190" s="9">
        <f t="shared" si="8"/>
        <v>0</v>
      </c>
      <c r="AF190" s="58" t="s">
        <v>257</v>
      </c>
    </row>
    <row r="191" spans="1:32" ht="39.75" hidden="1" customHeight="1" x14ac:dyDescent="0.25">
      <c r="A191" s="102">
        <v>168</v>
      </c>
      <c r="B191" s="48" t="s">
        <v>97</v>
      </c>
      <c r="C191" s="60" t="s">
        <v>618</v>
      </c>
      <c r="D191" s="60" t="s">
        <v>619</v>
      </c>
      <c r="E191" s="60" t="s">
        <v>78</v>
      </c>
      <c r="F191" s="48">
        <v>876</v>
      </c>
      <c r="G191" s="48" t="s">
        <v>362</v>
      </c>
      <c r="H191" s="48">
        <v>1</v>
      </c>
      <c r="I191" s="48" t="s">
        <v>16</v>
      </c>
      <c r="J191" s="48" t="s">
        <v>283</v>
      </c>
      <c r="K191" s="62">
        <v>100000</v>
      </c>
      <c r="L191" s="63" t="s">
        <v>269</v>
      </c>
      <c r="M191" s="63" t="s">
        <v>93</v>
      </c>
      <c r="N191" s="48" t="s">
        <v>284</v>
      </c>
      <c r="O191" s="48" t="s">
        <v>285</v>
      </c>
      <c r="P191" s="48"/>
      <c r="Q191" s="48"/>
      <c r="R191" s="108">
        <f t="shared" si="9"/>
        <v>100000</v>
      </c>
      <c r="S191" s="64"/>
      <c r="T191" s="49"/>
      <c r="U191" s="49"/>
      <c r="V191" s="49"/>
      <c r="W191" s="49" t="str">
        <f t="shared" si="10"/>
        <v>-</v>
      </c>
      <c r="X191" s="54" t="str">
        <f t="shared" si="10"/>
        <v>-</v>
      </c>
      <c r="Y191" s="54" t="str">
        <f t="shared" si="10"/>
        <v>-</v>
      </c>
      <c r="Z191" s="54" t="str">
        <f t="shared" si="10"/>
        <v>-</v>
      </c>
      <c r="AA191" s="54" t="str">
        <f t="shared" si="10"/>
        <v>-</v>
      </c>
      <c r="AB191" s="55" t="s">
        <v>285</v>
      </c>
      <c r="AC191" s="55" t="s">
        <v>285</v>
      </c>
      <c r="AD191" s="57" t="s">
        <v>285</v>
      </c>
      <c r="AE191" s="9">
        <f t="shared" si="8"/>
        <v>0</v>
      </c>
      <c r="AF191" s="58" t="s">
        <v>257</v>
      </c>
    </row>
    <row r="192" spans="1:32" ht="57" hidden="1" customHeight="1" x14ac:dyDescent="0.25">
      <c r="A192" s="102">
        <v>169</v>
      </c>
      <c r="B192" s="48" t="s">
        <v>97</v>
      </c>
      <c r="C192" s="60" t="s">
        <v>618</v>
      </c>
      <c r="D192" s="60" t="s">
        <v>620</v>
      </c>
      <c r="E192" s="60" t="s">
        <v>78</v>
      </c>
      <c r="F192" s="48">
        <v>876</v>
      </c>
      <c r="G192" s="48" t="s">
        <v>362</v>
      </c>
      <c r="H192" s="48">
        <v>1</v>
      </c>
      <c r="I192" s="48" t="s">
        <v>16</v>
      </c>
      <c r="J192" s="48" t="s">
        <v>283</v>
      </c>
      <c r="K192" s="62">
        <v>100000</v>
      </c>
      <c r="L192" s="63" t="s">
        <v>269</v>
      </c>
      <c r="M192" s="63" t="s">
        <v>93</v>
      </c>
      <c r="N192" s="48" t="s">
        <v>284</v>
      </c>
      <c r="O192" s="48" t="s">
        <v>285</v>
      </c>
      <c r="P192" s="48"/>
      <c r="Q192" s="48"/>
      <c r="R192" s="108">
        <f t="shared" si="9"/>
        <v>100000</v>
      </c>
      <c r="S192" s="64"/>
      <c r="T192" s="49"/>
      <c r="U192" s="49"/>
      <c r="V192" s="49"/>
      <c r="W192" s="49" t="str">
        <f t="shared" si="10"/>
        <v>-</v>
      </c>
      <c r="X192" s="54" t="str">
        <f t="shared" si="10"/>
        <v>-</v>
      </c>
      <c r="Y192" s="54" t="str">
        <f t="shared" si="10"/>
        <v>-</v>
      </c>
      <c r="Z192" s="54" t="str">
        <f t="shared" si="10"/>
        <v>-</v>
      </c>
      <c r="AA192" s="54" t="str">
        <f t="shared" si="10"/>
        <v>-</v>
      </c>
      <c r="AB192" s="55" t="s">
        <v>285</v>
      </c>
      <c r="AC192" s="55" t="s">
        <v>285</v>
      </c>
      <c r="AD192" s="57" t="s">
        <v>285</v>
      </c>
      <c r="AE192" s="9">
        <f t="shared" si="8"/>
        <v>0</v>
      </c>
      <c r="AF192" s="58" t="s">
        <v>257</v>
      </c>
    </row>
    <row r="193" spans="1:32" ht="30" customHeight="1" x14ac:dyDescent="0.25">
      <c r="A193" s="102">
        <v>170</v>
      </c>
      <c r="B193" s="48" t="s">
        <v>503</v>
      </c>
      <c r="C193" s="60" t="s">
        <v>504</v>
      </c>
      <c r="D193" s="60" t="s">
        <v>548</v>
      </c>
      <c r="E193" s="60" t="s">
        <v>78</v>
      </c>
      <c r="F193" s="48">
        <v>876</v>
      </c>
      <c r="G193" s="48" t="s">
        <v>362</v>
      </c>
      <c r="H193" s="48" t="s">
        <v>44</v>
      </c>
      <c r="I193" s="48" t="s">
        <v>16</v>
      </c>
      <c r="J193" s="48" t="s">
        <v>283</v>
      </c>
      <c r="K193" s="62">
        <v>160000</v>
      </c>
      <c r="L193" s="63" t="s">
        <v>269</v>
      </c>
      <c r="M193" s="63" t="s">
        <v>93</v>
      </c>
      <c r="N193" s="48" t="s">
        <v>284</v>
      </c>
      <c r="O193" s="48" t="s">
        <v>285</v>
      </c>
      <c r="P193" s="48"/>
      <c r="Q193" s="48"/>
      <c r="R193" s="108">
        <f t="shared" si="9"/>
        <v>160000</v>
      </c>
      <c r="S193" s="64"/>
      <c r="T193" s="49"/>
      <c r="U193" s="49"/>
      <c r="V193" s="49"/>
      <c r="W193" s="49" t="str">
        <f t="shared" si="10"/>
        <v>-</v>
      </c>
      <c r="X193" s="54" t="str">
        <f t="shared" si="10"/>
        <v>-</v>
      </c>
      <c r="Y193" s="54" t="str">
        <f t="shared" si="10"/>
        <v>-</v>
      </c>
      <c r="Z193" s="54" t="str">
        <f t="shared" si="10"/>
        <v>-</v>
      </c>
      <c r="AA193" s="54" t="str">
        <f t="shared" si="10"/>
        <v>-</v>
      </c>
      <c r="AB193" s="55" t="s">
        <v>285</v>
      </c>
      <c r="AC193" s="56" t="s">
        <v>373</v>
      </c>
      <c r="AD193" s="57" t="s">
        <v>285</v>
      </c>
      <c r="AE193" s="9">
        <f t="shared" si="8"/>
        <v>2</v>
      </c>
      <c r="AF193" s="58" t="s">
        <v>257</v>
      </c>
    </row>
    <row r="194" spans="1:32" ht="29.25" customHeight="1" x14ac:dyDescent="0.25">
      <c r="A194" s="102">
        <v>171</v>
      </c>
      <c r="B194" s="48" t="s">
        <v>503</v>
      </c>
      <c r="C194" s="60" t="s">
        <v>504</v>
      </c>
      <c r="D194" s="60" t="s">
        <v>548</v>
      </c>
      <c r="E194" s="60" t="s">
        <v>78</v>
      </c>
      <c r="F194" s="48">
        <v>876</v>
      </c>
      <c r="G194" s="48" t="s">
        <v>362</v>
      </c>
      <c r="H194" s="48" t="s">
        <v>44</v>
      </c>
      <c r="I194" s="48" t="s">
        <v>16</v>
      </c>
      <c r="J194" s="48" t="s">
        <v>283</v>
      </c>
      <c r="K194" s="62">
        <v>250000</v>
      </c>
      <c r="L194" s="63" t="s">
        <v>269</v>
      </c>
      <c r="M194" s="63" t="s">
        <v>93</v>
      </c>
      <c r="N194" s="48" t="s">
        <v>284</v>
      </c>
      <c r="O194" s="48" t="s">
        <v>285</v>
      </c>
      <c r="P194" s="48"/>
      <c r="Q194" s="48"/>
      <c r="R194" s="108">
        <f t="shared" si="9"/>
        <v>250000</v>
      </c>
      <c r="S194" s="64"/>
      <c r="T194" s="49"/>
      <c r="U194" s="49"/>
      <c r="V194" s="49"/>
      <c r="W194" s="49" t="str">
        <f t="shared" si="10"/>
        <v>-</v>
      </c>
      <c r="X194" s="54" t="str">
        <f t="shared" si="10"/>
        <v>-</v>
      </c>
      <c r="Y194" s="54" t="str">
        <f t="shared" si="10"/>
        <v>-</v>
      </c>
      <c r="Z194" s="54" t="str">
        <f t="shared" si="10"/>
        <v>-</v>
      </c>
      <c r="AA194" s="54" t="str">
        <f t="shared" si="10"/>
        <v>-</v>
      </c>
      <c r="AB194" s="55" t="s">
        <v>285</v>
      </c>
      <c r="AC194" s="56" t="s">
        <v>373</v>
      </c>
      <c r="AD194" s="57" t="s">
        <v>285</v>
      </c>
      <c r="AE194" s="9">
        <f t="shared" si="8"/>
        <v>2</v>
      </c>
      <c r="AF194" s="58" t="s">
        <v>257</v>
      </c>
    </row>
    <row r="195" spans="1:32" ht="27.75" customHeight="1" x14ac:dyDescent="0.25">
      <c r="A195" s="102">
        <v>172</v>
      </c>
      <c r="B195" s="48" t="s">
        <v>503</v>
      </c>
      <c r="C195" s="60" t="s">
        <v>504</v>
      </c>
      <c r="D195" s="60" t="s">
        <v>621</v>
      </c>
      <c r="E195" s="60" t="s">
        <v>78</v>
      </c>
      <c r="F195" s="48">
        <v>876</v>
      </c>
      <c r="G195" s="48" t="s">
        <v>362</v>
      </c>
      <c r="H195" s="48">
        <v>1</v>
      </c>
      <c r="I195" s="48" t="s">
        <v>16</v>
      </c>
      <c r="J195" s="48" t="s">
        <v>283</v>
      </c>
      <c r="K195" s="62">
        <v>50000</v>
      </c>
      <c r="L195" s="63" t="s">
        <v>269</v>
      </c>
      <c r="M195" s="63" t="s">
        <v>93</v>
      </c>
      <c r="N195" s="48" t="s">
        <v>284</v>
      </c>
      <c r="O195" s="48" t="s">
        <v>285</v>
      </c>
      <c r="P195" s="48"/>
      <c r="Q195" s="48"/>
      <c r="R195" s="108">
        <f t="shared" si="9"/>
        <v>50000</v>
      </c>
      <c r="S195" s="64"/>
      <c r="T195" s="49"/>
      <c r="U195" s="49"/>
      <c r="V195" s="49"/>
      <c r="W195" s="49" t="str">
        <f t="shared" si="10"/>
        <v>-</v>
      </c>
      <c r="X195" s="54" t="str">
        <f t="shared" si="10"/>
        <v>-</v>
      </c>
      <c r="Y195" s="54" t="str">
        <f t="shared" si="10"/>
        <v>-</v>
      </c>
      <c r="Z195" s="54" t="str">
        <f t="shared" si="10"/>
        <v>-</v>
      </c>
      <c r="AA195" s="54" t="str">
        <f t="shared" si="10"/>
        <v>-</v>
      </c>
      <c r="AB195" s="55" t="s">
        <v>285</v>
      </c>
      <c r="AC195" s="56" t="s">
        <v>373</v>
      </c>
      <c r="AD195" s="57" t="s">
        <v>285</v>
      </c>
      <c r="AE195" s="9">
        <f t="shared" si="8"/>
        <v>2</v>
      </c>
      <c r="AF195" s="58" t="s">
        <v>257</v>
      </c>
    </row>
    <row r="196" spans="1:32" ht="27" hidden="1" customHeight="1" x14ac:dyDescent="0.25">
      <c r="A196" s="102">
        <v>173</v>
      </c>
      <c r="B196" s="63" t="s">
        <v>622</v>
      </c>
      <c r="C196" s="60" t="s">
        <v>623</v>
      </c>
      <c r="D196" s="60" t="s">
        <v>624</v>
      </c>
      <c r="E196" s="60" t="s">
        <v>78</v>
      </c>
      <c r="F196" s="48" t="s">
        <v>79</v>
      </c>
      <c r="G196" s="48" t="s">
        <v>323</v>
      </c>
      <c r="H196" s="48">
        <v>1</v>
      </c>
      <c r="I196" s="48" t="s">
        <v>16</v>
      </c>
      <c r="J196" s="48" t="s">
        <v>283</v>
      </c>
      <c r="K196" s="62">
        <v>823000</v>
      </c>
      <c r="L196" s="63" t="s">
        <v>213</v>
      </c>
      <c r="M196" s="63" t="s">
        <v>93</v>
      </c>
      <c r="N196" s="46" t="s">
        <v>319</v>
      </c>
      <c r="O196" s="48" t="s">
        <v>303</v>
      </c>
      <c r="P196" s="48"/>
      <c r="Q196" s="48"/>
      <c r="R196" s="108">
        <f t="shared" si="9"/>
        <v>823000</v>
      </c>
      <c r="S196" s="64"/>
      <c r="T196" s="49"/>
      <c r="U196" s="49"/>
      <c r="V196" s="49"/>
      <c r="W196" s="49">
        <f t="shared" si="10"/>
        <v>823000</v>
      </c>
      <c r="X196" s="54">
        <f t="shared" si="10"/>
        <v>0</v>
      </c>
      <c r="Y196" s="54">
        <f t="shared" si="10"/>
        <v>0</v>
      </c>
      <c r="Z196" s="54">
        <f t="shared" si="10"/>
        <v>0</v>
      </c>
      <c r="AA196" s="54">
        <f t="shared" si="10"/>
        <v>0</v>
      </c>
      <c r="AB196" s="55" t="s">
        <v>303</v>
      </c>
      <c r="AC196" s="55" t="s">
        <v>285</v>
      </c>
      <c r="AD196" s="57" t="s">
        <v>285</v>
      </c>
      <c r="AE196" s="9">
        <f t="shared" si="8"/>
        <v>1</v>
      </c>
      <c r="AF196" s="58" t="s">
        <v>257</v>
      </c>
    </row>
    <row r="197" spans="1:32" ht="42.75" hidden="1" customHeight="1" x14ac:dyDescent="0.25">
      <c r="A197" s="102">
        <v>174</v>
      </c>
      <c r="B197" s="48" t="s">
        <v>253</v>
      </c>
      <c r="C197" s="60" t="s">
        <v>625</v>
      </c>
      <c r="D197" s="60" t="s">
        <v>626</v>
      </c>
      <c r="E197" s="60" t="s">
        <v>344</v>
      </c>
      <c r="F197" s="48">
        <v>839</v>
      </c>
      <c r="G197" s="48" t="s">
        <v>282</v>
      </c>
      <c r="H197" s="48">
        <v>1</v>
      </c>
      <c r="I197" s="48" t="s">
        <v>16</v>
      </c>
      <c r="J197" s="48" t="s">
        <v>283</v>
      </c>
      <c r="K197" s="62">
        <v>300000</v>
      </c>
      <c r="L197" s="63" t="s">
        <v>213</v>
      </c>
      <c r="M197" s="63" t="s">
        <v>93</v>
      </c>
      <c r="N197" s="48" t="s">
        <v>284</v>
      </c>
      <c r="O197" s="48" t="s">
        <v>285</v>
      </c>
      <c r="P197" s="48"/>
      <c r="Q197" s="48"/>
      <c r="R197" s="108">
        <f t="shared" si="9"/>
        <v>300000</v>
      </c>
      <c r="S197" s="64"/>
      <c r="T197" s="49"/>
      <c r="U197" s="49"/>
      <c r="V197" s="49"/>
      <c r="W197" s="49" t="str">
        <f t="shared" si="10"/>
        <v>-</v>
      </c>
      <c r="X197" s="54" t="str">
        <f t="shared" si="10"/>
        <v>-</v>
      </c>
      <c r="Y197" s="54" t="str">
        <f t="shared" si="10"/>
        <v>-</v>
      </c>
      <c r="Z197" s="54" t="str">
        <f t="shared" si="10"/>
        <v>-</v>
      </c>
      <c r="AA197" s="54" t="str">
        <f t="shared" si="10"/>
        <v>-</v>
      </c>
      <c r="AB197" s="55" t="s">
        <v>285</v>
      </c>
      <c r="AC197" s="55" t="s">
        <v>285</v>
      </c>
      <c r="AD197" s="57" t="s">
        <v>285</v>
      </c>
      <c r="AE197" s="9">
        <f t="shared" si="8"/>
        <v>0</v>
      </c>
      <c r="AF197" s="58" t="s">
        <v>257</v>
      </c>
    </row>
    <row r="198" spans="1:32" ht="38.25" hidden="1" x14ac:dyDescent="0.25">
      <c r="A198" s="102">
        <v>175</v>
      </c>
      <c r="B198" s="48" t="s">
        <v>627</v>
      </c>
      <c r="C198" s="60" t="s">
        <v>628</v>
      </c>
      <c r="D198" s="60" t="s">
        <v>629</v>
      </c>
      <c r="E198" s="60" t="s">
        <v>630</v>
      </c>
      <c r="F198" s="48">
        <v>876</v>
      </c>
      <c r="G198" s="48" t="s">
        <v>323</v>
      </c>
      <c r="H198" s="48">
        <v>1</v>
      </c>
      <c r="I198" s="48" t="s">
        <v>16</v>
      </c>
      <c r="J198" s="48" t="s">
        <v>283</v>
      </c>
      <c r="K198" s="62">
        <v>500000</v>
      </c>
      <c r="L198" s="63" t="s">
        <v>213</v>
      </c>
      <c r="M198" s="63" t="s">
        <v>93</v>
      </c>
      <c r="N198" s="48" t="s">
        <v>284</v>
      </c>
      <c r="O198" s="48" t="s">
        <v>285</v>
      </c>
      <c r="P198" s="48"/>
      <c r="Q198" s="48"/>
      <c r="R198" s="108">
        <f t="shared" si="9"/>
        <v>500000</v>
      </c>
      <c r="S198" s="64"/>
      <c r="T198" s="49"/>
      <c r="U198" s="49"/>
      <c r="V198" s="49"/>
      <c r="W198" s="49" t="str">
        <f t="shared" si="10"/>
        <v>-</v>
      </c>
      <c r="X198" s="54" t="str">
        <f t="shared" si="10"/>
        <v>-</v>
      </c>
      <c r="Y198" s="54" t="str">
        <f t="shared" si="10"/>
        <v>-</v>
      </c>
      <c r="Z198" s="54" t="str">
        <f t="shared" si="10"/>
        <v>-</v>
      </c>
      <c r="AA198" s="54" t="str">
        <f t="shared" si="10"/>
        <v>-</v>
      </c>
      <c r="AB198" s="55" t="s">
        <v>285</v>
      </c>
      <c r="AC198" s="55" t="s">
        <v>285</v>
      </c>
      <c r="AD198" s="57" t="s">
        <v>285</v>
      </c>
      <c r="AE198" s="9">
        <f t="shared" si="8"/>
        <v>0</v>
      </c>
      <c r="AF198" s="58" t="s">
        <v>257</v>
      </c>
    </row>
    <row r="199" spans="1:32" ht="29.25" hidden="1" customHeight="1" x14ac:dyDescent="0.25">
      <c r="A199" s="102">
        <v>176</v>
      </c>
      <c r="B199" s="48" t="s">
        <v>243</v>
      </c>
      <c r="C199" s="60" t="s">
        <v>631</v>
      </c>
      <c r="D199" s="60" t="s">
        <v>632</v>
      </c>
      <c r="E199" s="60" t="s">
        <v>78</v>
      </c>
      <c r="F199" s="48">
        <v>796</v>
      </c>
      <c r="G199" s="48" t="s">
        <v>312</v>
      </c>
      <c r="H199" s="48">
        <v>2</v>
      </c>
      <c r="I199" s="48" t="s">
        <v>16</v>
      </c>
      <c r="J199" s="48" t="s">
        <v>283</v>
      </c>
      <c r="K199" s="62">
        <v>200000</v>
      </c>
      <c r="L199" s="63" t="s">
        <v>213</v>
      </c>
      <c r="M199" s="63" t="s">
        <v>93</v>
      </c>
      <c r="N199" s="48" t="s">
        <v>284</v>
      </c>
      <c r="O199" s="48" t="s">
        <v>285</v>
      </c>
      <c r="P199" s="48"/>
      <c r="Q199" s="48"/>
      <c r="R199" s="108">
        <f t="shared" si="9"/>
        <v>200000</v>
      </c>
      <c r="S199" s="64"/>
      <c r="T199" s="49"/>
      <c r="U199" s="49"/>
      <c r="V199" s="49"/>
      <c r="W199" s="49" t="str">
        <f t="shared" si="10"/>
        <v>-</v>
      </c>
      <c r="X199" s="54" t="str">
        <f t="shared" si="10"/>
        <v>-</v>
      </c>
      <c r="Y199" s="54" t="str">
        <f t="shared" si="10"/>
        <v>-</v>
      </c>
      <c r="Z199" s="54" t="str">
        <f t="shared" si="10"/>
        <v>-</v>
      </c>
      <c r="AA199" s="54" t="str">
        <f t="shared" si="10"/>
        <v>-</v>
      </c>
      <c r="AB199" s="55" t="s">
        <v>285</v>
      </c>
      <c r="AC199" s="55" t="s">
        <v>285</v>
      </c>
      <c r="AD199" s="57" t="s">
        <v>285</v>
      </c>
      <c r="AE199" s="9">
        <f t="shared" si="8"/>
        <v>0</v>
      </c>
      <c r="AF199" s="58" t="s">
        <v>257</v>
      </c>
    </row>
    <row r="200" spans="1:32" ht="38.25" hidden="1" x14ac:dyDescent="0.25">
      <c r="A200" s="102">
        <v>177</v>
      </c>
      <c r="B200" s="48" t="s">
        <v>243</v>
      </c>
      <c r="C200" s="60" t="s">
        <v>474</v>
      </c>
      <c r="D200" s="60" t="s">
        <v>633</v>
      </c>
      <c r="E200" s="60" t="s">
        <v>78</v>
      </c>
      <c r="F200" s="48">
        <v>839</v>
      </c>
      <c r="G200" s="48" t="s">
        <v>282</v>
      </c>
      <c r="H200" s="48">
        <v>8</v>
      </c>
      <c r="I200" s="48" t="s">
        <v>16</v>
      </c>
      <c r="J200" s="48" t="s">
        <v>283</v>
      </c>
      <c r="K200" s="62">
        <v>800000</v>
      </c>
      <c r="L200" s="63" t="s">
        <v>213</v>
      </c>
      <c r="M200" s="63" t="s">
        <v>93</v>
      </c>
      <c r="N200" s="48" t="s">
        <v>319</v>
      </c>
      <c r="O200" s="48" t="s">
        <v>303</v>
      </c>
      <c r="P200" s="48"/>
      <c r="Q200" s="48"/>
      <c r="R200" s="108">
        <f t="shared" si="9"/>
        <v>800000</v>
      </c>
      <c r="S200" s="64"/>
      <c r="T200" s="49"/>
      <c r="U200" s="49"/>
      <c r="V200" s="49"/>
      <c r="W200" s="49">
        <f t="shared" si="10"/>
        <v>800000</v>
      </c>
      <c r="X200" s="54">
        <f t="shared" si="10"/>
        <v>0</v>
      </c>
      <c r="Y200" s="54">
        <f t="shared" si="10"/>
        <v>0</v>
      </c>
      <c r="Z200" s="54">
        <f t="shared" si="10"/>
        <v>0</v>
      </c>
      <c r="AA200" s="54">
        <f t="shared" si="10"/>
        <v>0</v>
      </c>
      <c r="AB200" s="55" t="s">
        <v>303</v>
      </c>
      <c r="AC200" s="55" t="s">
        <v>285</v>
      </c>
      <c r="AD200" s="57" t="s">
        <v>285</v>
      </c>
      <c r="AE200" s="9">
        <f t="shared" si="8"/>
        <v>1</v>
      </c>
      <c r="AF200" s="58" t="s">
        <v>257</v>
      </c>
    </row>
    <row r="201" spans="1:32" ht="25.5" hidden="1" x14ac:dyDescent="0.25">
      <c r="A201" s="102">
        <v>178</v>
      </c>
      <c r="B201" s="48" t="s">
        <v>634</v>
      </c>
      <c r="C201" s="60" t="s">
        <v>635</v>
      </c>
      <c r="D201" s="60" t="s">
        <v>636</v>
      </c>
      <c r="E201" s="60" t="s">
        <v>630</v>
      </c>
      <c r="F201" s="48">
        <v>876</v>
      </c>
      <c r="G201" s="48" t="s">
        <v>323</v>
      </c>
      <c r="H201" s="48">
        <v>1</v>
      </c>
      <c r="I201" s="48" t="s">
        <v>16</v>
      </c>
      <c r="J201" s="48" t="s">
        <v>283</v>
      </c>
      <c r="K201" s="62">
        <v>3000000</v>
      </c>
      <c r="L201" s="63" t="s">
        <v>213</v>
      </c>
      <c r="M201" s="63" t="s">
        <v>93</v>
      </c>
      <c r="N201" s="48" t="s">
        <v>302</v>
      </c>
      <c r="O201" s="48" t="s">
        <v>303</v>
      </c>
      <c r="P201" s="48"/>
      <c r="Q201" s="48"/>
      <c r="R201" s="108">
        <f t="shared" si="9"/>
        <v>3000000</v>
      </c>
      <c r="S201" s="64"/>
      <c r="T201" s="49"/>
      <c r="U201" s="49"/>
      <c r="V201" s="49"/>
      <c r="W201" s="49">
        <f t="shared" si="10"/>
        <v>3000000</v>
      </c>
      <c r="X201" s="54">
        <f t="shared" si="10"/>
        <v>0</v>
      </c>
      <c r="Y201" s="54">
        <f t="shared" si="10"/>
        <v>0</v>
      </c>
      <c r="Z201" s="54">
        <f t="shared" si="10"/>
        <v>0</v>
      </c>
      <c r="AA201" s="54">
        <f t="shared" si="10"/>
        <v>0</v>
      </c>
      <c r="AB201" s="55" t="s">
        <v>303</v>
      </c>
      <c r="AC201" s="55" t="s">
        <v>285</v>
      </c>
      <c r="AD201" s="57" t="s">
        <v>285</v>
      </c>
      <c r="AE201" s="9">
        <f t="shared" si="8"/>
        <v>1</v>
      </c>
      <c r="AF201" s="58" t="s">
        <v>257</v>
      </c>
    </row>
    <row r="202" spans="1:32" ht="27" hidden="1" customHeight="1" x14ac:dyDescent="0.25">
      <c r="A202" s="102">
        <v>179</v>
      </c>
      <c r="B202" s="48" t="s">
        <v>637</v>
      </c>
      <c r="C202" s="60" t="s">
        <v>638</v>
      </c>
      <c r="D202" s="60" t="s">
        <v>639</v>
      </c>
      <c r="E202" s="60" t="s">
        <v>78</v>
      </c>
      <c r="F202" s="48">
        <v>876</v>
      </c>
      <c r="G202" s="48" t="s">
        <v>323</v>
      </c>
      <c r="H202" s="48">
        <v>8</v>
      </c>
      <c r="I202" s="48" t="s">
        <v>16</v>
      </c>
      <c r="J202" s="48" t="s">
        <v>283</v>
      </c>
      <c r="K202" s="62">
        <v>400000</v>
      </c>
      <c r="L202" s="63" t="s">
        <v>213</v>
      </c>
      <c r="M202" s="63" t="s">
        <v>93</v>
      </c>
      <c r="N202" s="48" t="s">
        <v>284</v>
      </c>
      <c r="O202" s="48" t="s">
        <v>285</v>
      </c>
      <c r="P202" s="48"/>
      <c r="Q202" s="48"/>
      <c r="R202" s="108">
        <f t="shared" si="9"/>
        <v>400000</v>
      </c>
      <c r="S202" s="64"/>
      <c r="T202" s="49"/>
      <c r="U202" s="49"/>
      <c r="V202" s="49"/>
      <c r="W202" s="49" t="str">
        <f t="shared" si="10"/>
        <v>-</v>
      </c>
      <c r="X202" s="54" t="str">
        <f t="shared" si="10"/>
        <v>-</v>
      </c>
      <c r="Y202" s="54" t="str">
        <f t="shared" si="10"/>
        <v>-</v>
      </c>
      <c r="Z202" s="54" t="str">
        <f t="shared" si="10"/>
        <v>-</v>
      </c>
      <c r="AA202" s="54" t="str">
        <f t="shared" si="10"/>
        <v>-</v>
      </c>
      <c r="AB202" s="55" t="s">
        <v>285</v>
      </c>
      <c r="AC202" s="55" t="s">
        <v>285</v>
      </c>
      <c r="AD202" s="57" t="s">
        <v>285</v>
      </c>
      <c r="AE202" s="9">
        <f t="shared" si="8"/>
        <v>0</v>
      </c>
      <c r="AF202" s="58" t="s">
        <v>257</v>
      </c>
    </row>
    <row r="203" spans="1:32" ht="30" hidden="1" customHeight="1" x14ac:dyDescent="0.25">
      <c r="A203" s="102">
        <v>180</v>
      </c>
      <c r="B203" s="48" t="s">
        <v>637</v>
      </c>
      <c r="C203" s="60" t="s">
        <v>638</v>
      </c>
      <c r="D203" s="60" t="s">
        <v>640</v>
      </c>
      <c r="E203" s="60" t="s">
        <v>344</v>
      </c>
      <c r="F203" s="48">
        <v>876</v>
      </c>
      <c r="G203" s="48" t="s">
        <v>323</v>
      </c>
      <c r="H203" s="48" t="s">
        <v>44</v>
      </c>
      <c r="I203" s="48" t="s">
        <v>16</v>
      </c>
      <c r="J203" s="48" t="s">
        <v>283</v>
      </c>
      <c r="K203" s="62">
        <v>280730</v>
      </c>
      <c r="L203" s="63" t="s">
        <v>213</v>
      </c>
      <c r="M203" s="63" t="s">
        <v>495</v>
      </c>
      <c r="N203" s="48" t="s">
        <v>284</v>
      </c>
      <c r="O203" s="48" t="s">
        <v>285</v>
      </c>
      <c r="P203" s="48"/>
      <c r="Q203" s="48"/>
      <c r="R203" s="108">
        <f t="shared" si="9"/>
        <v>280730</v>
      </c>
      <c r="S203" s="64"/>
      <c r="T203" s="49"/>
      <c r="U203" s="49"/>
      <c r="V203" s="49"/>
      <c r="W203" s="49" t="str">
        <f t="shared" si="10"/>
        <v>-</v>
      </c>
      <c r="X203" s="54" t="str">
        <f t="shared" si="10"/>
        <v>-</v>
      </c>
      <c r="Y203" s="54" t="str">
        <f t="shared" si="10"/>
        <v>-</v>
      </c>
      <c r="Z203" s="54" t="str">
        <f t="shared" si="10"/>
        <v>-</v>
      </c>
      <c r="AA203" s="54" t="str">
        <f t="shared" si="10"/>
        <v>-</v>
      </c>
      <c r="AB203" s="55" t="s">
        <v>285</v>
      </c>
      <c r="AC203" s="55" t="s">
        <v>285</v>
      </c>
      <c r="AD203" s="57" t="s">
        <v>285</v>
      </c>
      <c r="AE203" s="9">
        <f t="shared" si="8"/>
        <v>0</v>
      </c>
      <c r="AF203" s="58" t="s">
        <v>257</v>
      </c>
    </row>
    <row r="204" spans="1:32" ht="43.5" hidden="1" customHeight="1" x14ac:dyDescent="0.25">
      <c r="A204" s="102">
        <v>181</v>
      </c>
      <c r="B204" s="48" t="s">
        <v>274</v>
      </c>
      <c r="C204" s="60" t="s">
        <v>275</v>
      </c>
      <c r="D204" s="60" t="s">
        <v>641</v>
      </c>
      <c r="E204" s="60" t="s">
        <v>344</v>
      </c>
      <c r="F204" s="48" t="s">
        <v>79</v>
      </c>
      <c r="G204" s="48" t="s">
        <v>323</v>
      </c>
      <c r="H204" s="48">
        <v>1</v>
      </c>
      <c r="I204" s="48" t="s">
        <v>16</v>
      </c>
      <c r="J204" s="48" t="s">
        <v>283</v>
      </c>
      <c r="K204" s="62">
        <v>1716000</v>
      </c>
      <c r="L204" s="63" t="s">
        <v>213</v>
      </c>
      <c r="M204" s="63" t="s">
        <v>495</v>
      </c>
      <c r="N204" s="48" t="s">
        <v>319</v>
      </c>
      <c r="O204" s="48" t="s">
        <v>303</v>
      </c>
      <c r="P204" s="48"/>
      <c r="Q204" s="48"/>
      <c r="R204" s="108">
        <f t="shared" si="9"/>
        <v>1716000</v>
      </c>
      <c r="S204" s="64"/>
      <c r="T204" s="49"/>
      <c r="U204" s="49"/>
      <c r="V204" s="49"/>
      <c r="W204" s="49" t="str">
        <f t="shared" si="10"/>
        <v>-</v>
      </c>
      <c r="X204" s="54" t="str">
        <f t="shared" si="10"/>
        <v>-</v>
      </c>
      <c r="Y204" s="54" t="str">
        <f t="shared" si="10"/>
        <v>-</v>
      </c>
      <c r="Z204" s="54" t="str">
        <f t="shared" si="10"/>
        <v>-</v>
      </c>
      <c r="AA204" s="54" t="str">
        <f t="shared" si="10"/>
        <v>-</v>
      </c>
      <c r="AB204" s="55" t="s">
        <v>285</v>
      </c>
      <c r="AC204" s="55" t="s">
        <v>285</v>
      </c>
      <c r="AD204" s="57" t="s">
        <v>285</v>
      </c>
      <c r="AE204" s="9">
        <f t="shared" si="8"/>
        <v>0</v>
      </c>
      <c r="AF204" s="58" t="s">
        <v>257</v>
      </c>
    </row>
    <row r="205" spans="1:32" ht="43.5" hidden="1" customHeight="1" x14ac:dyDescent="0.25">
      <c r="A205" s="102">
        <v>182</v>
      </c>
      <c r="B205" s="48" t="s">
        <v>642</v>
      </c>
      <c r="C205" s="60" t="s">
        <v>643</v>
      </c>
      <c r="D205" s="60" t="s">
        <v>644</v>
      </c>
      <c r="E205" s="60" t="s">
        <v>645</v>
      </c>
      <c r="F205" s="48">
        <v>876</v>
      </c>
      <c r="G205" s="48" t="s">
        <v>323</v>
      </c>
      <c r="H205" s="48">
        <v>1</v>
      </c>
      <c r="I205" s="48" t="s">
        <v>16</v>
      </c>
      <c r="J205" s="48" t="s">
        <v>283</v>
      </c>
      <c r="K205" s="62">
        <v>288000</v>
      </c>
      <c r="L205" s="63" t="s">
        <v>213</v>
      </c>
      <c r="M205" s="63" t="s">
        <v>93</v>
      </c>
      <c r="N205" s="48" t="s">
        <v>284</v>
      </c>
      <c r="O205" s="48" t="s">
        <v>285</v>
      </c>
      <c r="P205" s="48"/>
      <c r="Q205" s="48"/>
      <c r="R205" s="108">
        <f t="shared" si="9"/>
        <v>288000</v>
      </c>
      <c r="S205" s="64"/>
      <c r="T205" s="49"/>
      <c r="U205" s="49"/>
      <c r="V205" s="49"/>
      <c r="W205" s="49" t="str">
        <f t="shared" si="10"/>
        <v>-</v>
      </c>
      <c r="X205" s="54" t="str">
        <f t="shared" si="10"/>
        <v>-</v>
      </c>
      <c r="Y205" s="54" t="str">
        <f t="shared" si="10"/>
        <v>-</v>
      </c>
      <c r="Z205" s="54" t="str">
        <f t="shared" si="10"/>
        <v>-</v>
      </c>
      <c r="AA205" s="54" t="str">
        <f t="shared" si="10"/>
        <v>-</v>
      </c>
      <c r="AB205" s="55" t="s">
        <v>285</v>
      </c>
      <c r="AC205" s="55" t="s">
        <v>285</v>
      </c>
      <c r="AD205" s="57" t="s">
        <v>285</v>
      </c>
      <c r="AE205" s="9">
        <f t="shared" si="8"/>
        <v>0</v>
      </c>
      <c r="AF205" s="58" t="s">
        <v>257</v>
      </c>
    </row>
    <row r="206" spans="1:32" ht="28.5" hidden="1" customHeight="1" x14ac:dyDescent="0.25">
      <c r="A206" s="102">
        <v>183</v>
      </c>
      <c r="B206" s="48" t="s">
        <v>646</v>
      </c>
      <c r="C206" s="60" t="s">
        <v>618</v>
      </c>
      <c r="D206" s="60" t="s">
        <v>647</v>
      </c>
      <c r="E206" s="60" t="s">
        <v>78</v>
      </c>
      <c r="F206" s="48">
        <v>876</v>
      </c>
      <c r="G206" s="48" t="s">
        <v>362</v>
      </c>
      <c r="H206" s="48">
        <v>1</v>
      </c>
      <c r="I206" s="48" t="s">
        <v>16</v>
      </c>
      <c r="J206" s="48" t="s">
        <v>283</v>
      </c>
      <c r="K206" s="62">
        <v>300000</v>
      </c>
      <c r="L206" s="63" t="s">
        <v>213</v>
      </c>
      <c r="M206" s="63" t="s">
        <v>93</v>
      </c>
      <c r="N206" s="46" t="s">
        <v>284</v>
      </c>
      <c r="O206" s="48" t="s">
        <v>285</v>
      </c>
      <c r="P206" s="48"/>
      <c r="Q206" s="48"/>
      <c r="R206" s="108">
        <f t="shared" si="9"/>
        <v>300000</v>
      </c>
      <c r="S206" s="64"/>
      <c r="T206" s="49"/>
      <c r="U206" s="49"/>
      <c r="V206" s="49"/>
      <c r="W206" s="49" t="str">
        <f t="shared" si="10"/>
        <v>-</v>
      </c>
      <c r="X206" s="54" t="str">
        <f t="shared" si="10"/>
        <v>-</v>
      </c>
      <c r="Y206" s="54" t="str">
        <f t="shared" si="10"/>
        <v>-</v>
      </c>
      <c r="Z206" s="54" t="str">
        <f t="shared" si="10"/>
        <v>-</v>
      </c>
      <c r="AA206" s="54" t="str">
        <f t="shared" si="10"/>
        <v>-</v>
      </c>
      <c r="AB206" s="55" t="s">
        <v>285</v>
      </c>
      <c r="AC206" s="55" t="s">
        <v>285</v>
      </c>
      <c r="AD206" s="57" t="s">
        <v>285</v>
      </c>
      <c r="AE206" s="9">
        <f t="shared" si="8"/>
        <v>0</v>
      </c>
      <c r="AF206" s="58" t="s">
        <v>257</v>
      </c>
    </row>
    <row r="207" spans="1:32" ht="30.75" customHeight="1" x14ac:dyDescent="0.25">
      <c r="A207" s="102">
        <v>184</v>
      </c>
      <c r="B207" s="48" t="s">
        <v>370</v>
      </c>
      <c r="C207" s="60" t="s">
        <v>371</v>
      </c>
      <c r="D207" s="60" t="s">
        <v>545</v>
      </c>
      <c r="E207" s="60" t="s">
        <v>78</v>
      </c>
      <c r="F207" s="48">
        <v>876</v>
      </c>
      <c r="G207" s="48" t="s">
        <v>362</v>
      </c>
      <c r="H207" s="48" t="s">
        <v>44</v>
      </c>
      <c r="I207" s="48" t="s">
        <v>16</v>
      </c>
      <c r="J207" s="48" t="s">
        <v>283</v>
      </c>
      <c r="K207" s="62">
        <v>200000</v>
      </c>
      <c r="L207" s="63" t="s">
        <v>213</v>
      </c>
      <c r="M207" s="63" t="s">
        <v>93</v>
      </c>
      <c r="N207" s="48" t="s">
        <v>284</v>
      </c>
      <c r="O207" s="48" t="s">
        <v>285</v>
      </c>
      <c r="P207" s="48"/>
      <c r="Q207" s="48"/>
      <c r="R207" s="108">
        <f t="shared" si="9"/>
        <v>200000</v>
      </c>
      <c r="S207" s="64"/>
      <c r="T207" s="49"/>
      <c r="U207" s="49"/>
      <c r="V207" s="49"/>
      <c r="W207" s="49" t="str">
        <f t="shared" si="10"/>
        <v>-</v>
      </c>
      <c r="X207" s="54" t="str">
        <f t="shared" si="10"/>
        <v>-</v>
      </c>
      <c r="Y207" s="54" t="str">
        <f t="shared" si="10"/>
        <v>-</v>
      </c>
      <c r="Z207" s="54" t="str">
        <f t="shared" si="10"/>
        <v>-</v>
      </c>
      <c r="AA207" s="54" t="str">
        <f t="shared" si="10"/>
        <v>-</v>
      </c>
      <c r="AB207" s="55" t="s">
        <v>285</v>
      </c>
      <c r="AC207" s="56" t="s">
        <v>373</v>
      </c>
      <c r="AD207" s="57" t="s">
        <v>285</v>
      </c>
      <c r="AE207" s="9">
        <f t="shared" si="8"/>
        <v>2</v>
      </c>
      <c r="AF207" s="58" t="s">
        <v>257</v>
      </c>
    </row>
    <row r="208" spans="1:32" ht="83.25" hidden="1" customHeight="1" x14ac:dyDescent="0.25">
      <c r="A208" s="102">
        <v>185</v>
      </c>
      <c r="B208" s="48" t="s">
        <v>216</v>
      </c>
      <c r="C208" s="60" t="s">
        <v>648</v>
      </c>
      <c r="D208" s="60" t="s">
        <v>649</v>
      </c>
      <c r="E208" s="60" t="s">
        <v>78</v>
      </c>
      <c r="F208" s="48">
        <v>876</v>
      </c>
      <c r="G208" s="48" t="s">
        <v>323</v>
      </c>
      <c r="H208" s="48" t="s">
        <v>44</v>
      </c>
      <c r="I208" s="48" t="s">
        <v>16</v>
      </c>
      <c r="J208" s="48" t="s">
        <v>283</v>
      </c>
      <c r="K208" s="62">
        <v>713000</v>
      </c>
      <c r="L208" s="63" t="s">
        <v>213</v>
      </c>
      <c r="M208" s="63" t="s">
        <v>93</v>
      </c>
      <c r="N208" s="48" t="s">
        <v>319</v>
      </c>
      <c r="O208" s="48" t="s">
        <v>303</v>
      </c>
      <c r="P208" s="48"/>
      <c r="Q208" s="48"/>
      <c r="R208" s="108">
        <f t="shared" si="9"/>
        <v>713000</v>
      </c>
      <c r="S208" s="64"/>
      <c r="T208" s="49"/>
      <c r="U208" s="49"/>
      <c r="V208" s="49"/>
      <c r="W208" s="49">
        <f t="shared" si="10"/>
        <v>713000</v>
      </c>
      <c r="X208" s="54">
        <f t="shared" si="10"/>
        <v>0</v>
      </c>
      <c r="Y208" s="54">
        <f t="shared" si="10"/>
        <v>0</v>
      </c>
      <c r="Z208" s="54">
        <f t="shared" si="10"/>
        <v>0</v>
      </c>
      <c r="AA208" s="54">
        <f t="shared" si="10"/>
        <v>0</v>
      </c>
      <c r="AB208" s="55" t="s">
        <v>303</v>
      </c>
      <c r="AC208" s="55" t="s">
        <v>285</v>
      </c>
      <c r="AD208" s="57" t="s">
        <v>285</v>
      </c>
      <c r="AE208" s="9">
        <f t="shared" si="8"/>
        <v>1</v>
      </c>
      <c r="AF208" s="58" t="s">
        <v>257</v>
      </c>
    </row>
    <row r="209" spans="1:143" s="106" customFormat="1" ht="34.5" customHeight="1" x14ac:dyDescent="0.25">
      <c r="A209" s="102"/>
      <c r="B209" s="84"/>
      <c r="C209" s="82"/>
      <c r="D209" s="82"/>
      <c r="E209" s="69" t="s">
        <v>650</v>
      </c>
      <c r="F209" s="101"/>
      <c r="G209" s="101"/>
      <c r="H209" s="102"/>
      <c r="I209" s="102"/>
      <c r="J209" s="102"/>
      <c r="K209" s="107"/>
      <c r="L209" s="99"/>
      <c r="M209" s="99"/>
      <c r="N209" s="46"/>
      <c r="O209" s="102"/>
      <c r="P209" s="102"/>
      <c r="Q209" s="102"/>
      <c r="R209" s="108"/>
      <c r="S209" s="64"/>
      <c r="T209" s="104"/>
      <c r="U209" s="104"/>
      <c r="V209" s="104"/>
      <c r="W209" s="49">
        <f t="shared" si="10"/>
        <v>0</v>
      </c>
      <c r="X209" s="54">
        <f t="shared" si="10"/>
        <v>0</v>
      </c>
      <c r="Y209" s="54">
        <f t="shared" si="10"/>
        <v>0</v>
      </c>
      <c r="Z209" s="54">
        <f t="shared" si="10"/>
        <v>0</v>
      </c>
      <c r="AA209" s="54">
        <f t="shared" si="10"/>
        <v>0</v>
      </c>
      <c r="AB209" s="55"/>
      <c r="AC209" s="55"/>
      <c r="AD209" s="57"/>
      <c r="AE209" s="9">
        <f t="shared" si="8"/>
        <v>1</v>
      </c>
      <c r="AF209" s="58" t="s">
        <v>257</v>
      </c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  <c r="BD209" s="105"/>
      <c r="BE209" s="105"/>
      <c r="BF209" s="105"/>
      <c r="BG209" s="105"/>
      <c r="BH209" s="105"/>
      <c r="BI209" s="105"/>
      <c r="BJ209" s="105"/>
      <c r="BK209" s="105"/>
      <c r="BL209" s="105"/>
      <c r="BM209" s="105"/>
      <c r="BN209" s="105"/>
      <c r="BO209" s="105"/>
      <c r="BP209" s="105"/>
      <c r="BQ209" s="105"/>
      <c r="BR209" s="105"/>
      <c r="BS209" s="105"/>
      <c r="BT209" s="105"/>
      <c r="BU209" s="105"/>
      <c r="BV209" s="105"/>
      <c r="BW209" s="105"/>
      <c r="BX209" s="105"/>
      <c r="BY209" s="105"/>
      <c r="BZ209" s="105"/>
      <c r="CA209" s="105"/>
      <c r="CB209" s="105"/>
      <c r="CC209" s="105"/>
      <c r="CD209" s="105"/>
      <c r="CE209" s="105"/>
      <c r="CF209" s="105"/>
      <c r="CG209" s="105"/>
      <c r="CH209" s="105"/>
      <c r="CI209" s="105"/>
      <c r="CJ209" s="105"/>
      <c r="CK209" s="105"/>
      <c r="CL209" s="105"/>
      <c r="CM209" s="105"/>
      <c r="CN209" s="105"/>
      <c r="CO209" s="105"/>
      <c r="CP209" s="105"/>
      <c r="CQ209" s="105"/>
      <c r="CR209" s="105"/>
      <c r="CS209" s="105"/>
      <c r="CT209" s="105"/>
      <c r="CU209" s="105"/>
      <c r="CV209" s="105"/>
      <c r="CW209" s="105"/>
      <c r="CX209" s="105"/>
      <c r="CY209" s="105"/>
      <c r="CZ209" s="105"/>
      <c r="DA209" s="105"/>
      <c r="DB209" s="105"/>
      <c r="DC209" s="105"/>
      <c r="DD209" s="105"/>
      <c r="DE209" s="105"/>
      <c r="DF209" s="105"/>
      <c r="DG209" s="105"/>
      <c r="DH209" s="105"/>
      <c r="DI209" s="105"/>
      <c r="DJ209" s="105"/>
      <c r="DK209" s="105"/>
      <c r="DL209" s="105"/>
      <c r="DM209" s="105"/>
      <c r="DN209" s="105"/>
      <c r="DO209" s="105"/>
      <c r="DP209" s="105"/>
      <c r="DQ209" s="105"/>
      <c r="DR209" s="105"/>
      <c r="DS209" s="105"/>
      <c r="DT209" s="105"/>
      <c r="DU209" s="105"/>
      <c r="DV209" s="105"/>
      <c r="DW209" s="105"/>
      <c r="DX209" s="105"/>
      <c r="DY209" s="105"/>
      <c r="DZ209" s="105"/>
      <c r="EA209" s="105"/>
      <c r="EB209" s="105"/>
      <c r="EC209" s="105"/>
      <c r="ED209" s="105"/>
      <c r="EE209" s="105"/>
      <c r="EF209" s="105"/>
      <c r="EG209" s="105"/>
      <c r="EH209" s="105"/>
      <c r="EI209" s="105"/>
      <c r="EJ209" s="105"/>
      <c r="EK209" s="105"/>
      <c r="EL209" s="105"/>
      <c r="EM209" s="105"/>
    </row>
    <row r="210" spans="1:143" ht="28.5" hidden="1" customHeight="1" x14ac:dyDescent="0.25">
      <c r="A210" s="48">
        <v>186</v>
      </c>
      <c r="B210" s="63" t="s">
        <v>651</v>
      </c>
      <c r="C210" s="60" t="s">
        <v>652</v>
      </c>
      <c r="D210" s="60" t="s">
        <v>653</v>
      </c>
      <c r="E210" s="60" t="s">
        <v>78</v>
      </c>
      <c r="F210" s="48">
        <v>839</v>
      </c>
      <c r="G210" s="48" t="s">
        <v>282</v>
      </c>
      <c r="H210" s="48">
        <v>1</v>
      </c>
      <c r="I210" s="48" t="s">
        <v>16</v>
      </c>
      <c r="J210" s="48" t="s">
        <v>283</v>
      </c>
      <c r="K210" s="62">
        <v>500000</v>
      </c>
      <c r="L210" s="63" t="s">
        <v>506</v>
      </c>
      <c r="M210" s="63" t="s">
        <v>93</v>
      </c>
      <c r="N210" s="46" t="s">
        <v>319</v>
      </c>
      <c r="O210" s="48" t="s">
        <v>303</v>
      </c>
      <c r="P210" s="48"/>
      <c r="Q210" s="48"/>
      <c r="R210" s="61">
        <f>K210</f>
        <v>500000</v>
      </c>
      <c r="S210" s="64"/>
      <c r="T210" s="49"/>
      <c r="U210" s="49"/>
      <c r="V210" s="49"/>
      <c r="W210" s="49">
        <f t="shared" si="10"/>
        <v>500000</v>
      </c>
      <c r="X210" s="54">
        <f t="shared" si="10"/>
        <v>0</v>
      </c>
      <c r="Y210" s="54">
        <f t="shared" si="10"/>
        <v>0</v>
      </c>
      <c r="Z210" s="54">
        <f t="shared" si="10"/>
        <v>0</v>
      </c>
      <c r="AA210" s="54">
        <f t="shared" si="10"/>
        <v>0</v>
      </c>
      <c r="AB210" s="55" t="s">
        <v>303</v>
      </c>
      <c r="AC210" s="55" t="s">
        <v>285</v>
      </c>
      <c r="AD210" s="57" t="s">
        <v>285</v>
      </c>
      <c r="AE210" s="9">
        <f t="shared" si="8"/>
        <v>1</v>
      </c>
      <c r="AF210" s="58" t="s">
        <v>257</v>
      </c>
    </row>
    <row r="211" spans="1:143" ht="28.5" hidden="1" customHeight="1" x14ac:dyDescent="0.25">
      <c r="A211" s="48">
        <v>187</v>
      </c>
      <c r="B211" s="48" t="s">
        <v>654</v>
      </c>
      <c r="C211" s="60" t="s">
        <v>655</v>
      </c>
      <c r="D211" s="60" t="s">
        <v>656</v>
      </c>
      <c r="E211" s="60" t="s">
        <v>78</v>
      </c>
      <c r="F211" s="113">
        <v>796</v>
      </c>
      <c r="G211" s="113" t="s">
        <v>448</v>
      </c>
      <c r="H211" s="48">
        <v>2</v>
      </c>
      <c r="I211" s="48" t="s">
        <v>16</v>
      </c>
      <c r="J211" s="48" t="s">
        <v>283</v>
      </c>
      <c r="K211" s="62">
        <v>600000</v>
      </c>
      <c r="L211" s="63" t="s">
        <v>506</v>
      </c>
      <c r="M211" s="63" t="s">
        <v>93</v>
      </c>
      <c r="N211" s="46" t="s">
        <v>319</v>
      </c>
      <c r="O211" s="48" t="s">
        <v>303</v>
      </c>
      <c r="P211" s="48"/>
      <c r="Q211" s="48"/>
      <c r="R211" s="61">
        <f t="shared" ref="R211:R215" si="11">K211</f>
        <v>600000</v>
      </c>
      <c r="S211" s="64"/>
      <c r="T211" s="49"/>
      <c r="U211" s="49"/>
      <c r="V211" s="49"/>
      <c r="W211" s="49">
        <f t="shared" si="10"/>
        <v>600000</v>
      </c>
      <c r="X211" s="54">
        <f t="shared" si="10"/>
        <v>0</v>
      </c>
      <c r="Y211" s="54">
        <f t="shared" si="10"/>
        <v>0</v>
      </c>
      <c r="Z211" s="54">
        <f t="shared" si="10"/>
        <v>0</v>
      </c>
      <c r="AA211" s="54">
        <f t="shared" si="10"/>
        <v>0</v>
      </c>
      <c r="AB211" s="55" t="s">
        <v>303</v>
      </c>
      <c r="AC211" s="55" t="s">
        <v>285</v>
      </c>
      <c r="AD211" s="57" t="s">
        <v>285</v>
      </c>
      <c r="AE211" s="9">
        <f t="shared" si="8"/>
        <v>1</v>
      </c>
      <c r="AF211" s="58" t="s">
        <v>257</v>
      </c>
    </row>
    <row r="212" spans="1:143" ht="30.75" customHeight="1" x14ac:dyDescent="0.25">
      <c r="A212" s="48">
        <v>188</v>
      </c>
      <c r="B212" s="48" t="s">
        <v>370</v>
      </c>
      <c r="C212" s="60" t="s">
        <v>371</v>
      </c>
      <c r="D212" s="60" t="s">
        <v>545</v>
      </c>
      <c r="E212" s="60" t="s">
        <v>78</v>
      </c>
      <c r="F212" s="48">
        <v>876</v>
      </c>
      <c r="G212" s="48" t="s">
        <v>362</v>
      </c>
      <c r="H212" s="48" t="s">
        <v>44</v>
      </c>
      <c r="I212" s="48" t="s">
        <v>16</v>
      </c>
      <c r="J212" s="48" t="s">
        <v>283</v>
      </c>
      <c r="K212" s="62">
        <v>100000</v>
      </c>
      <c r="L212" s="63" t="s">
        <v>506</v>
      </c>
      <c r="M212" s="63" t="s">
        <v>93</v>
      </c>
      <c r="N212" s="48" t="s">
        <v>284</v>
      </c>
      <c r="O212" s="48" t="s">
        <v>285</v>
      </c>
      <c r="P212" s="48"/>
      <c r="Q212" s="48"/>
      <c r="R212" s="61">
        <f t="shared" si="11"/>
        <v>100000</v>
      </c>
      <c r="S212" s="64"/>
      <c r="T212" s="49"/>
      <c r="U212" s="49"/>
      <c r="V212" s="49"/>
      <c r="W212" s="49" t="str">
        <f t="shared" si="10"/>
        <v>-</v>
      </c>
      <c r="X212" s="54" t="str">
        <f t="shared" si="10"/>
        <v>-</v>
      </c>
      <c r="Y212" s="54" t="str">
        <f t="shared" si="10"/>
        <v>-</v>
      </c>
      <c r="Z212" s="54" t="str">
        <f t="shared" si="10"/>
        <v>-</v>
      </c>
      <c r="AA212" s="54" t="str">
        <f t="shared" si="10"/>
        <v>-</v>
      </c>
      <c r="AB212" s="55" t="s">
        <v>285</v>
      </c>
      <c r="AC212" s="56" t="s">
        <v>373</v>
      </c>
      <c r="AD212" s="57" t="s">
        <v>285</v>
      </c>
      <c r="AE212" s="9">
        <f t="shared" si="8"/>
        <v>2</v>
      </c>
      <c r="AF212" s="58" t="s">
        <v>257</v>
      </c>
    </row>
    <row r="213" spans="1:143" ht="27.75" customHeight="1" x14ac:dyDescent="0.25">
      <c r="A213" s="48">
        <v>189</v>
      </c>
      <c r="B213" s="48" t="s">
        <v>370</v>
      </c>
      <c r="C213" s="60" t="s">
        <v>371</v>
      </c>
      <c r="D213" s="60" t="s">
        <v>545</v>
      </c>
      <c r="E213" s="60" t="s">
        <v>78</v>
      </c>
      <c r="F213" s="48">
        <v>876</v>
      </c>
      <c r="G213" s="48" t="s">
        <v>362</v>
      </c>
      <c r="H213" s="48" t="s">
        <v>44</v>
      </c>
      <c r="I213" s="48" t="s">
        <v>16</v>
      </c>
      <c r="J213" s="48" t="s">
        <v>283</v>
      </c>
      <c r="K213" s="62">
        <v>30000</v>
      </c>
      <c r="L213" s="63" t="s">
        <v>506</v>
      </c>
      <c r="M213" s="63" t="s">
        <v>93</v>
      </c>
      <c r="N213" s="48" t="s">
        <v>284</v>
      </c>
      <c r="O213" s="48" t="s">
        <v>285</v>
      </c>
      <c r="P213" s="48"/>
      <c r="Q213" s="48"/>
      <c r="R213" s="61">
        <f t="shared" si="11"/>
        <v>30000</v>
      </c>
      <c r="S213" s="64"/>
      <c r="T213" s="49"/>
      <c r="U213" s="49"/>
      <c r="V213" s="49"/>
      <c r="W213" s="49" t="str">
        <f t="shared" si="10"/>
        <v>-</v>
      </c>
      <c r="X213" s="54" t="str">
        <f t="shared" si="10"/>
        <v>-</v>
      </c>
      <c r="Y213" s="54" t="str">
        <f t="shared" si="10"/>
        <v>-</v>
      </c>
      <c r="Z213" s="54" t="str">
        <f t="shared" si="10"/>
        <v>-</v>
      </c>
      <c r="AA213" s="54" t="str">
        <f t="shared" si="10"/>
        <v>-</v>
      </c>
      <c r="AB213" s="55" t="s">
        <v>285</v>
      </c>
      <c r="AC213" s="56" t="s">
        <v>373</v>
      </c>
      <c r="AD213" s="57" t="s">
        <v>285</v>
      </c>
      <c r="AE213" s="9">
        <f t="shared" si="8"/>
        <v>2</v>
      </c>
      <c r="AF213" s="58" t="s">
        <v>657</v>
      </c>
    </row>
    <row r="214" spans="1:143" ht="41.25" hidden="1" customHeight="1" x14ac:dyDescent="0.25">
      <c r="A214" s="48">
        <v>190</v>
      </c>
      <c r="B214" s="48" t="s">
        <v>627</v>
      </c>
      <c r="C214" s="60" t="s">
        <v>658</v>
      </c>
      <c r="D214" s="60" t="s">
        <v>659</v>
      </c>
      <c r="E214" s="60" t="s">
        <v>344</v>
      </c>
      <c r="F214" s="48">
        <v>839</v>
      </c>
      <c r="G214" s="48" t="s">
        <v>282</v>
      </c>
      <c r="H214" s="48">
        <v>1</v>
      </c>
      <c r="I214" s="48" t="s">
        <v>16</v>
      </c>
      <c r="J214" s="48" t="s">
        <v>283</v>
      </c>
      <c r="K214" s="62">
        <v>680000</v>
      </c>
      <c r="L214" s="63" t="s">
        <v>571</v>
      </c>
      <c r="M214" s="63" t="s">
        <v>93</v>
      </c>
      <c r="N214" s="48" t="s">
        <v>319</v>
      </c>
      <c r="O214" s="48" t="s">
        <v>303</v>
      </c>
      <c r="P214" s="48"/>
      <c r="Q214" s="48"/>
      <c r="R214" s="61">
        <f t="shared" si="11"/>
        <v>680000</v>
      </c>
      <c r="S214" s="64"/>
      <c r="T214" s="49"/>
      <c r="U214" s="49"/>
      <c r="V214" s="49"/>
      <c r="W214" s="49">
        <f t="shared" si="10"/>
        <v>680000</v>
      </c>
      <c r="X214" s="54">
        <f t="shared" si="10"/>
        <v>0</v>
      </c>
      <c r="Y214" s="54">
        <f t="shared" si="10"/>
        <v>0</v>
      </c>
      <c r="Z214" s="54">
        <f t="shared" si="10"/>
        <v>0</v>
      </c>
      <c r="AA214" s="54">
        <f t="shared" si="10"/>
        <v>0</v>
      </c>
      <c r="AB214" s="55" t="s">
        <v>303</v>
      </c>
      <c r="AC214" s="55" t="s">
        <v>285</v>
      </c>
      <c r="AD214" s="57" t="s">
        <v>285</v>
      </c>
      <c r="AE214" s="9">
        <f t="shared" si="8"/>
        <v>1</v>
      </c>
      <c r="AF214" s="58" t="s">
        <v>257</v>
      </c>
    </row>
    <row r="215" spans="1:143" ht="27.75" hidden="1" customHeight="1" x14ac:dyDescent="0.25">
      <c r="A215" s="48">
        <v>191</v>
      </c>
      <c r="B215" s="48" t="s">
        <v>243</v>
      </c>
      <c r="C215" s="60" t="s">
        <v>660</v>
      </c>
      <c r="D215" s="60" t="s">
        <v>661</v>
      </c>
      <c r="E215" s="60" t="s">
        <v>78</v>
      </c>
      <c r="F215" s="48">
        <v>839</v>
      </c>
      <c r="G215" s="48" t="s">
        <v>282</v>
      </c>
      <c r="H215" s="48">
        <v>1</v>
      </c>
      <c r="I215" s="48" t="s">
        <v>16</v>
      </c>
      <c r="J215" s="48" t="s">
        <v>283</v>
      </c>
      <c r="K215" s="62">
        <v>130000</v>
      </c>
      <c r="L215" s="63" t="s">
        <v>571</v>
      </c>
      <c r="M215" s="63" t="s">
        <v>93</v>
      </c>
      <c r="N215" s="48" t="s">
        <v>284</v>
      </c>
      <c r="O215" s="48" t="s">
        <v>285</v>
      </c>
      <c r="P215" s="48"/>
      <c r="Q215" s="48"/>
      <c r="R215" s="61">
        <f t="shared" si="11"/>
        <v>130000</v>
      </c>
      <c r="S215" s="64"/>
      <c r="T215" s="49"/>
      <c r="U215" s="49"/>
      <c r="V215" s="49"/>
      <c r="W215" s="49" t="str">
        <f t="shared" si="10"/>
        <v>-</v>
      </c>
      <c r="X215" s="54" t="str">
        <f t="shared" si="10"/>
        <v>-</v>
      </c>
      <c r="Y215" s="54" t="str">
        <f t="shared" si="10"/>
        <v>-</v>
      </c>
      <c r="Z215" s="54" t="str">
        <f t="shared" si="10"/>
        <v>-</v>
      </c>
      <c r="AA215" s="54" t="str">
        <f t="shared" si="10"/>
        <v>-</v>
      </c>
      <c r="AB215" s="55" t="s">
        <v>285</v>
      </c>
      <c r="AC215" s="55" t="s">
        <v>285</v>
      </c>
      <c r="AD215" s="57" t="s">
        <v>285</v>
      </c>
      <c r="AE215" s="9">
        <f t="shared" ref="AE215:AE243" si="12">IF(AB215="нет",IF(AC215="нет",0,2),1)</f>
        <v>0</v>
      </c>
      <c r="AF215" s="58" t="s">
        <v>257</v>
      </c>
    </row>
    <row r="216" spans="1:143" ht="30" hidden="1" customHeight="1" x14ac:dyDescent="0.25">
      <c r="A216" s="48">
        <v>192</v>
      </c>
      <c r="B216" s="48" t="s">
        <v>662</v>
      </c>
      <c r="C216" s="60" t="s">
        <v>663</v>
      </c>
      <c r="D216" s="60" t="s">
        <v>664</v>
      </c>
      <c r="E216" s="60" t="s">
        <v>665</v>
      </c>
      <c r="F216" s="48">
        <v>876</v>
      </c>
      <c r="G216" s="48" t="s">
        <v>323</v>
      </c>
      <c r="H216" s="48" t="s">
        <v>44</v>
      </c>
      <c r="I216" s="48" t="s">
        <v>16</v>
      </c>
      <c r="J216" s="48" t="s">
        <v>283</v>
      </c>
      <c r="K216" s="62">
        <v>4800000</v>
      </c>
      <c r="L216" s="63" t="s">
        <v>571</v>
      </c>
      <c r="M216" s="63" t="s">
        <v>134</v>
      </c>
      <c r="N216" s="48" t="s">
        <v>544</v>
      </c>
      <c r="O216" s="48" t="s">
        <v>303</v>
      </c>
      <c r="P216" s="48"/>
      <c r="Q216" s="48"/>
      <c r="R216" s="61">
        <v>1200000</v>
      </c>
      <c r="S216" s="64">
        <v>1200000</v>
      </c>
      <c r="T216" s="49">
        <v>2400000</v>
      </c>
      <c r="U216" s="49"/>
      <c r="V216" s="49"/>
      <c r="W216" s="49">
        <f t="shared" si="10"/>
        <v>1200000</v>
      </c>
      <c r="X216" s="54">
        <f t="shared" si="10"/>
        <v>1200000</v>
      </c>
      <c r="Y216" s="54">
        <f t="shared" si="10"/>
        <v>2400000</v>
      </c>
      <c r="Z216" s="54">
        <f t="shared" si="10"/>
        <v>0</v>
      </c>
      <c r="AA216" s="54">
        <f t="shared" si="10"/>
        <v>0</v>
      </c>
      <c r="AB216" s="55" t="s">
        <v>303</v>
      </c>
      <c r="AC216" s="55" t="s">
        <v>285</v>
      </c>
      <c r="AD216" s="57" t="s">
        <v>285</v>
      </c>
      <c r="AE216" s="9">
        <f t="shared" si="12"/>
        <v>1</v>
      </c>
      <c r="AF216" s="58" t="s">
        <v>666</v>
      </c>
    </row>
    <row r="217" spans="1:143" s="106" customFormat="1" ht="29.25" customHeight="1" x14ac:dyDescent="0.25">
      <c r="A217" s="48">
        <v>193</v>
      </c>
      <c r="B217" s="76" t="s">
        <v>370</v>
      </c>
      <c r="C217" s="109" t="s">
        <v>371</v>
      </c>
      <c r="D217" s="110" t="s">
        <v>573</v>
      </c>
      <c r="E217" s="110" t="s">
        <v>78</v>
      </c>
      <c r="F217" s="113">
        <v>876</v>
      </c>
      <c r="G217" s="113" t="s">
        <v>362</v>
      </c>
      <c r="H217" s="113" t="s">
        <v>44</v>
      </c>
      <c r="I217" s="113" t="s">
        <v>16</v>
      </c>
      <c r="J217" s="113" t="s">
        <v>283</v>
      </c>
      <c r="K217" s="111">
        <v>70000</v>
      </c>
      <c r="L217" s="112" t="s">
        <v>571</v>
      </c>
      <c r="M217" s="126" t="s">
        <v>93</v>
      </c>
      <c r="N217" s="113" t="s">
        <v>284</v>
      </c>
      <c r="O217" s="76" t="s">
        <v>285</v>
      </c>
      <c r="P217" s="76"/>
      <c r="Q217" s="76"/>
      <c r="R217" s="61">
        <f>K217</f>
        <v>70000</v>
      </c>
      <c r="S217" s="64"/>
      <c r="T217" s="115"/>
      <c r="U217" s="115"/>
      <c r="V217" s="115"/>
      <c r="W217" s="49" t="str">
        <f t="shared" si="10"/>
        <v>-</v>
      </c>
      <c r="X217" s="54" t="str">
        <f t="shared" si="10"/>
        <v>-</v>
      </c>
      <c r="Y217" s="54" t="str">
        <f t="shared" si="10"/>
        <v>-</v>
      </c>
      <c r="Z217" s="54" t="str">
        <f t="shared" si="10"/>
        <v>-</v>
      </c>
      <c r="AA217" s="54" t="str">
        <f t="shared" si="10"/>
        <v>-</v>
      </c>
      <c r="AB217" s="116" t="s">
        <v>285</v>
      </c>
      <c r="AC217" s="123" t="s">
        <v>373</v>
      </c>
      <c r="AD217" s="117" t="s">
        <v>285</v>
      </c>
      <c r="AE217" s="9">
        <f t="shared" si="12"/>
        <v>2</v>
      </c>
      <c r="AF217" s="58" t="s">
        <v>257</v>
      </c>
      <c r="AG217" s="105"/>
      <c r="AH217" s="105"/>
      <c r="AI217" s="105"/>
      <c r="AJ217" s="105"/>
      <c r="AK217" s="105"/>
      <c r="AL217" s="105"/>
      <c r="AM217" s="105"/>
      <c r="AN217" s="105"/>
      <c r="AO217" s="105"/>
      <c r="AP217" s="105"/>
      <c r="AQ217" s="105"/>
      <c r="AR217" s="105"/>
      <c r="AS217" s="105"/>
      <c r="AT217" s="105"/>
      <c r="AU217" s="105"/>
      <c r="AV217" s="105"/>
      <c r="AW217" s="105"/>
      <c r="AX217" s="105"/>
      <c r="AY217" s="105"/>
      <c r="AZ217" s="105"/>
      <c r="BA217" s="105"/>
      <c r="BB217" s="105"/>
      <c r="BC217" s="105"/>
      <c r="BD217" s="105"/>
      <c r="BE217" s="105"/>
      <c r="BF217" s="105"/>
      <c r="BG217" s="105"/>
      <c r="BH217" s="105"/>
      <c r="BI217" s="105"/>
      <c r="BJ217" s="105"/>
      <c r="BK217" s="105"/>
      <c r="BL217" s="105"/>
      <c r="BM217" s="105"/>
      <c r="BN217" s="105"/>
      <c r="BO217" s="105"/>
      <c r="BP217" s="105"/>
      <c r="BQ217" s="105"/>
      <c r="BR217" s="105"/>
      <c r="BS217" s="105"/>
      <c r="BT217" s="105"/>
      <c r="BU217" s="105"/>
      <c r="BV217" s="105"/>
      <c r="BW217" s="105"/>
      <c r="BX217" s="105"/>
      <c r="BY217" s="105"/>
      <c r="BZ217" s="105"/>
      <c r="CA217" s="105"/>
      <c r="CB217" s="105"/>
      <c r="CC217" s="105"/>
      <c r="CD217" s="105"/>
      <c r="CE217" s="105"/>
      <c r="CF217" s="105"/>
      <c r="CG217" s="105"/>
      <c r="CH217" s="105"/>
      <c r="CI217" s="105"/>
      <c r="CJ217" s="105"/>
      <c r="CK217" s="105"/>
      <c r="CL217" s="105"/>
      <c r="CM217" s="105"/>
      <c r="CN217" s="105"/>
      <c r="CO217" s="105"/>
      <c r="CP217" s="105"/>
      <c r="CQ217" s="105"/>
      <c r="CR217" s="105"/>
      <c r="CS217" s="105"/>
      <c r="CT217" s="105"/>
      <c r="CU217" s="105"/>
      <c r="CV217" s="105"/>
      <c r="CW217" s="105"/>
      <c r="CX217" s="105"/>
      <c r="CY217" s="105"/>
      <c r="CZ217" s="105"/>
      <c r="DA217" s="105"/>
      <c r="DB217" s="105"/>
      <c r="DC217" s="105"/>
      <c r="DD217" s="105"/>
      <c r="DE217" s="105"/>
      <c r="DF217" s="105"/>
      <c r="DG217" s="105"/>
      <c r="DH217" s="105"/>
      <c r="DI217" s="105"/>
      <c r="DJ217" s="105"/>
      <c r="DK217" s="105"/>
      <c r="DL217" s="105"/>
      <c r="DM217" s="105"/>
      <c r="DN217" s="105"/>
      <c r="DO217" s="105"/>
      <c r="DP217" s="105"/>
      <c r="DQ217" s="105"/>
      <c r="DR217" s="105"/>
      <c r="DS217" s="105"/>
      <c r="DT217" s="105"/>
      <c r="DU217" s="105"/>
      <c r="DV217" s="105"/>
      <c r="DW217" s="105"/>
      <c r="DX217" s="105"/>
      <c r="DY217" s="105"/>
      <c r="DZ217" s="105"/>
      <c r="EA217" s="105"/>
      <c r="EB217" s="105"/>
      <c r="EC217" s="105"/>
      <c r="ED217" s="105"/>
      <c r="EE217" s="105"/>
      <c r="EF217" s="105"/>
      <c r="EG217" s="105"/>
      <c r="EH217" s="105"/>
    </row>
    <row r="218" spans="1:143" s="124" customFormat="1" ht="30" customHeight="1" x14ac:dyDescent="0.25">
      <c r="A218" s="48">
        <v>194</v>
      </c>
      <c r="B218" s="76" t="s">
        <v>370</v>
      </c>
      <c r="C218" s="109" t="s">
        <v>371</v>
      </c>
      <c r="D218" s="110" t="s">
        <v>545</v>
      </c>
      <c r="E218" s="110" t="s">
        <v>78</v>
      </c>
      <c r="F218" s="119">
        <v>876</v>
      </c>
      <c r="G218" s="113" t="s">
        <v>362</v>
      </c>
      <c r="H218" s="121" t="s">
        <v>44</v>
      </c>
      <c r="I218" s="76" t="s">
        <v>16</v>
      </c>
      <c r="J218" s="76" t="s">
        <v>283</v>
      </c>
      <c r="K218" s="122">
        <v>35000</v>
      </c>
      <c r="L218" s="112" t="s">
        <v>571</v>
      </c>
      <c r="M218" s="76" t="s">
        <v>93</v>
      </c>
      <c r="N218" s="46" t="s">
        <v>284</v>
      </c>
      <c r="O218" s="76" t="s">
        <v>285</v>
      </c>
      <c r="P218" s="76"/>
      <c r="Q218" s="76"/>
      <c r="R218" s="61">
        <f t="shared" ref="R218:R220" si="13">K218</f>
        <v>35000</v>
      </c>
      <c r="S218" s="64"/>
      <c r="T218" s="115"/>
      <c r="U218" s="115"/>
      <c r="V218" s="115"/>
      <c r="W218" s="49" t="str">
        <f t="shared" si="10"/>
        <v>-</v>
      </c>
      <c r="X218" s="54" t="str">
        <f t="shared" si="10"/>
        <v>-</v>
      </c>
      <c r="Y218" s="54" t="str">
        <f t="shared" si="10"/>
        <v>-</v>
      </c>
      <c r="Z218" s="54" t="str">
        <f t="shared" si="10"/>
        <v>-</v>
      </c>
      <c r="AA218" s="54" t="str">
        <f t="shared" si="10"/>
        <v>-</v>
      </c>
      <c r="AB218" s="116" t="s">
        <v>285</v>
      </c>
      <c r="AC218" s="123" t="s">
        <v>373</v>
      </c>
      <c r="AD218" s="117" t="s">
        <v>285</v>
      </c>
      <c r="AE218" s="9">
        <f t="shared" si="12"/>
        <v>2</v>
      </c>
      <c r="AF218" s="58" t="s">
        <v>667</v>
      </c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</row>
    <row r="219" spans="1:143" s="106" customFormat="1" ht="42" customHeight="1" x14ac:dyDescent="0.25">
      <c r="A219" s="48">
        <v>195</v>
      </c>
      <c r="B219" s="76" t="s">
        <v>668</v>
      </c>
      <c r="C219" s="109" t="s">
        <v>669</v>
      </c>
      <c r="D219" s="110" t="s">
        <v>670</v>
      </c>
      <c r="E219" s="110" t="s">
        <v>345</v>
      </c>
      <c r="F219" s="113">
        <v>876</v>
      </c>
      <c r="G219" s="113" t="s">
        <v>323</v>
      </c>
      <c r="H219" s="113" t="s">
        <v>44</v>
      </c>
      <c r="I219" s="113" t="s">
        <v>16</v>
      </c>
      <c r="J219" s="113" t="s">
        <v>283</v>
      </c>
      <c r="K219" s="111">
        <v>300000</v>
      </c>
      <c r="L219" s="112" t="s">
        <v>495</v>
      </c>
      <c r="M219" s="126" t="s">
        <v>83</v>
      </c>
      <c r="N219" s="48" t="s">
        <v>284</v>
      </c>
      <c r="O219" s="76" t="s">
        <v>285</v>
      </c>
      <c r="P219" s="76"/>
      <c r="Q219" s="76"/>
      <c r="R219" s="61">
        <f t="shared" si="13"/>
        <v>300000</v>
      </c>
      <c r="S219" s="64"/>
      <c r="T219" s="115"/>
      <c r="U219" s="115"/>
      <c r="V219" s="115"/>
      <c r="W219" s="49" t="str">
        <f t="shared" si="10"/>
        <v>-</v>
      </c>
      <c r="X219" s="54" t="str">
        <f t="shared" si="10"/>
        <v>-</v>
      </c>
      <c r="Y219" s="54" t="str">
        <f t="shared" si="10"/>
        <v>-</v>
      </c>
      <c r="Z219" s="54" t="str">
        <f t="shared" si="10"/>
        <v>-</v>
      </c>
      <c r="AA219" s="54" t="str">
        <f t="shared" si="10"/>
        <v>-</v>
      </c>
      <c r="AB219" s="116" t="s">
        <v>285</v>
      </c>
      <c r="AC219" s="123" t="s">
        <v>188</v>
      </c>
      <c r="AD219" s="117" t="s">
        <v>285</v>
      </c>
      <c r="AE219" s="9">
        <f t="shared" si="12"/>
        <v>2</v>
      </c>
      <c r="AF219" s="58" t="s">
        <v>102</v>
      </c>
      <c r="AG219" s="105"/>
      <c r="AH219" s="105"/>
      <c r="AI219" s="105"/>
      <c r="AJ219" s="105"/>
      <c r="AK219" s="105"/>
      <c r="AL219" s="105"/>
      <c r="AM219" s="105"/>
      <c r="AN219" s="105"/>
      <c r="AO219" s="105"/>
      <c r="AP219" s="105"/>
      <c r="AQ219" s="105"/>
      <c r="AR219" s="105"/>
      <c r="AS219" s="105"/>
      <c r="AT219" s="105"/>
      <c r="AU219" s="105"/>
      <c r="AV219" s="105"/>
      <c r="AW219" s="105"/>
      <c r="AX219" s="105"/>
      <c r="AY219" s="105"/>
      <c r="AZ219" s="105"/>
      <c r="BA219" s="105"/>
      <c r="BB219" s="105"/>
      <c r="BC219" s="105"/>
      <c r="BD219" s="105"/>
      <c r="BE219" s="105"/>
      <c r="BF219" s="105"/>
      <c r="BG219" s="105"/>
      <c r="BH219" s="105"/>
      <c r="BI219" s="105"/>
      <c r="BJ219" s="105"/>
      <c r="BK219" s="105"/>
      <c r="BL219" s="105"/>
      <c r="BM219" s="105"/>
      <c r="BN219" s="105"/>
      <c r="BO219" s="105"/>
      <c r="BP219" s="105"/>
      <c r="BQ219" s="105"/>
      <c r="BR219" s="105"/>
      <c r="BS219" s="105"/>
      <c r="BT219" s="105"/>
      <c r="BU219" s="105"/>
      <c r="BV219" s="105"/>
      <c r="BW219" s="105"/>
      <c r="BX219" s="105"/>
      <c r="BY219" s="105"/>
      <c r="BZ219" s="105"/>
      <c r="CA219" s="105"/>
      <c r="CB219" s="105"/>
      <c r="CC219" s="105"/>
      <c r="CD219" s="105"/>
      <c r="CE219" s="105"/>
      <c r="CF219" s="105"/>
      <c r="CG219" s="105"/>
      <c r="CH219" s="105"/>
      <c r="CI219" s="105"/>
      <c r="CJ219" s="105"/>
      <c r="CK219" s="105"/>
      <c r="CL219" s="105"/>
      <c r="CM219" s="105"/>
      <c r="CN219" s="105"/>
      <c r="CO219" s="105"/>
      <c r="CP219" s="105"/>
      <c r="CQ219" s="105"/>
      <c r="CR219" s="105"/>
      <c r="CS219" s="105"/>
      <c r="CT219" s="105"/>
      <c r="CU219" s="105"/>
      <c r="CV219" s="105"/>
      <c r="CW219" s="105"/>
      <c r="CX219" s="105"/>
      <c r="CY219" s="105"/>
      <c r="CZ219" s="105"/>
      <c r="DA219" s="105"/>
      <c r="DB219" s="105"/>
      <c r="DC219" s="105"/>
      <c r="DD219" s="105"/>
      <c r="DE219" s="105"/>
      <c r="DF219" s="105"/>
      <c r="DG219" s="105"/>
      <c r="DH219" s="105"/>
      <c r="DI219" s="105"/>
      <c r="DJ219" s="105"/>
      <c r="DK219" s="105"/>
      <c r="DL219" s="105"/>
      <c r="DM219" s="105"/>
      <c r="DN219" s="105"/>
      <c r="DO219" s="105"/>
      <c r="DP219" s="105"/>
      <c r="DQ219" s="105"/>
      <c r="DR219" s="105"/>
      <c r="DS219" s="105"/>
      <c r="DT219" s="105"/>
      <c r="DU219" s="105"/>
      <c r="DV219" s="105"/>
      <c r="DW219" s="105"/>
      <c r="DX219" s="105"/>
      <c r="DY219" s="105"/>
      <c r="DZ219" s="105"/>
      <c r="EA219" s="105"/>
      <c r="EB219" s="105"/>
      <c r="EC219" s="105"/>
      <c r="ED219" s="105"/>
      <c r="EE219" s="105"/>
      <c r="EF219" s="105"/>
      <c r="EG219" s="105"/>
      <c r="EH219" s="105"/>
    </row>
    <row r="220" spans="1:143" s="106" customFormat="1" ht="41.25" customHeight="1" x14ac:dyDescent="0.25">
      <c r="A220" s="48">
        <v>196</v>
      </c>
      <c r="B220" s="76" t="s">
        <v>503</v>
      </c>
      <c r="C220" s="109" t="s">
        <v>504</v>
      </c>
      <c r="D220" s="110" t="s">
        <v>671</v>
      </c>
      <c r="E220" s="110" t="s">
        <v>366</v>
      </c>
      <c r="F220" s="76">
        <v>876</v>
      </c>
      <c r="G220" s="76" t="s">
        <v>362</v>
      </c>
      <c r="H220" s="76">
        <v>1</v>
      </c>
      <c r="I220" s="76" t="s">
        <v>16</v>
      </c>
      <c r="J220" s="76" t="s">
        <v>283</v>
      </c>
      <c r="K220" s="111">
        <v>20000</v>
      </c>
      <c r="L220" s="112" t="s">
        <v>495</v>
      </c>
      <c r="M220" s="112" t="s">
        <v>93</v>
      </c>
      <c r="N220" s="113" t="s">
        <v>284</v>
      </c>
      <c r="O220" s="76" t="s">
        <v>285</v>
      </c>
      <c r="P220" s="76"/>
      <c r="Q220" s="76"/>
      <c r="R220" s="61">
        <f t="shared" si="13"/>
        <v>20000</v>
      </c>
      <c r="S220" s="85"/>
      <c r="T220" s="104"/>
      <c r="U220" s="104"/>
      <c r="V220" s="104"/>
      <c r="W220" s="49" t="str">
        <f t="shared" si="10"/>
        <v>-</v>
      </c>
      <c r="X220" s="54" t="str">
        <f t="shared" si="10"/>
        <v>-</v>
      </c>
      <c r="Y220" s="54" t="str">
        <f t="shared" si="10"/>
        <v>-</v>
      </c>
      <c r="Z220" s="54" t="str">
        <f t="shared" si="10"/>
        <v>-</v>
      </c>
      <c r="AA220" s="54" t="str">
        <f t="shared" si="10"/>
        <v>-</v>
      </c>
      <c r="AB220" s="116" t="s">
        <v>285</v>
      </c>
      <c r="AC220" s="123" t="s">
        <v>373</v>
      </c>
      <c r="AD220" s="117" t="s">
        <v>285</v>
      </c>
      <c r="AE220" s="9">
        <f t="shared" si="12"/>
        <v>2</v>
      </c>
      <c r="AF220" s="58" t="s">
        <v>672</v>
      </c>
      <c r="AG220" s="105"/>
      <c r="AH220" s="105"/>
      <c r="AI220" s="105"/>
      <c r="AJ220" s="105"/>
      <c r="AK220" s="105"/>
      <c r="AL220" s="105"/>
      <c r="AM220" s="105"/>
      <c r="AN220" s="105"/>
      <c r="AO220" s="105"/>
      <c r="AP220" s="105"/>
      <c r="AQ220" s="105"/>
      <c r="AR220" s="105"/>
      <c r="AS220" s="105"/>
      <c r="AT220" s="105"/>
      <c r="AU220" s="105"/>
      <c r="AV220" s="105"/>
      <c r="AW220" s="105"/>
      <c r="AX220" s="105"/>
      <c r="AY220" s="105"/>
      <c r="AZ220" s="105"/>
      <c r="BA220" s="105"/>
      <c r="BB220" s="105"/>
      <c r="BC220" s="105"/>
      <c r="BD220" s="105"/>
      <c r="BE220" s="105"/>
      <c r="BF220" s="105"/>
      <c r="BG220" s="105"/>
      <c r="BH220" s="105"/>
      <c r="BI220" s="105"/>
      <c r="BJ220" s="105"/>
      <c r="BK220" s="105"/>
      <c r="BL220" s="105"/>
      <c r="BM220" s="105"/>
      <c r="BN220" s="105"/>
      <c r="BO220" s="105"/>
      <c r="BP220" s="105"/>
      <c r="BQ220" s="105"/>
      <c r="BR220" s="105"/>
      <c r="BS220" s="105"/>
      <c r="BT220" s="105"/>
      <c r="BU220" s="105"/>
      <c r="BV220" s="105"/>
      <c r="BW220" s="105"/>
      <c r="BX220" s="105"/>
      <c r="BY220" s="105"/>
      <c r="BZ220" s="105"/>
      <c r="CA220" s="105"/>
      <c r="CB220" s="105"/>
      <c r="CC220" s="105"/>
      <c r="CD220" s="105"/>
      <c r="CE220" s="105"/>
      <c r="CF220" s="105"/>
      <c r="CG220" s="105"/>
      <c r="CH220" s="105"/>
      <c r="CI220" s="105"/>
      <c r="CJ220" s="105"/>
      <c r="CK220" s="105"/>
      <c r="CL220" s="105"/>
      <c r="CM220" s="105"/>
      <c r="CN220" s="105"/>
      <c r="CO220" s="105"/>
      <c r="CP220" s="105"/>
      <c r="CQ220" s="105"/>
      <c r="CR220" s="105"/>
      <c r="CS220" s="105"/>
      <c r="CT220" s="105"/>
      <c r="CU220" s="105"/>
      <c r="CV220" s="105"/>
      <c r="CW220" s="105"/>
      <c r="CX220" s="105"/>
      <c r="CY220" s="105"/>
      <c r="CZ220" s="105"/>
      <c r="DA220" s="105"/>
      <c r="DB220" s="105"/>
      <c r="DC220" s="105"/>
      <c r="DD220" s="105"/>
      <c r="DE220" s="105"/>
      <c r="DF220" s="105"/>
      <c r="DG220" s="105"/>
      <c r="DH220" s="105"/>
      <c r="DI220" s="105"/>
      <c r="DJ220" s="105"/>
      <c r="DK220" s="105"/>
      <c r="DL220" s="105"/>
      <c r="DM220" s="105"/>
      <c r="DN220" s="105"/>
      <c r="DO220" s="105"/>
      <c r="DP220" s="105"/>
      <c r="DQ220" s="105"/>
      <c r="DR220" s="105"/>
      <c r="DS220" s="105"/>
      <c r="DT220" s="105"/>
      <c r="DU220" s="105"/>
      <c r="DV220" s="105"/>
      <c r="DW220" s="105"/>
      <c r="DX220" s="105"/>
      <c r="DY220" s="105"/>
      <c r="DZ220" s="105"/>
      <c r="EA220" s="105"/>
      <c r="EB220" s="105"/>
      <c r="EC220" s="105"/>
      <c r="ED220" s="105"/>
      <c r="EE220" s="105"/>
      <c r="EF220" s="105"/>
      <c r="EG220" s="105"/>
      <c r="EH220" s="105"/>
    </row>
    <row r="221" spans="1:143" s="106" customFormat="1" ht="36.75" customHeight="1" x14ac:dyDescent="0.25">
      <c r="A221" s="102"/>
      <c r="B221" s="84"/>
      <c r="C221" s="82"/>
      <c r="D221" s="82"/>
      <c r="E221" s="69" t="s">
        <v>673</v>
      </c>
      <c r="F221" s="101"/>
      <c r="G221" s="101"/>
      <c r="H221" s="102"/>
      <c r="I221" s="102"/>
      <c r="J221" s="102"/>
      <c r="K221" s="107"/>
      <c r="L221" s="99"/>
      <c r="M221" s="99"/>
      <c r="N221" s="46"/>
      <c r="O221" s="102"/>
      <c r="P221" s="102"/>
      <c r="Q221" s="102"/>
      <c r="R221" s="108"/>
      <c r="S221" s="64"/>
      <c r="T221" s="104"/>
      <c r="U221" s="104"/>
      <c r="V221" s="104"/>
      <c r="W221" s="49">
        <f t="shared" si="10"/>
        <v>0</v>
      </c>
      <c r="X221" s="54">
        <f t="shared" si="10"/>
        <v>0</v>
      </c>
      <c r="Y221" s="54">
        <f t="shared" si="10"/>
        <v>0</v>
      </c>
      <c r="Z221" s="54">
        <f t="shared" si="10"/>
        <v>0</v>
      </c>
      <c r="AA221" s="54">
        <f t="shared" si="10"/>
        <v>0</v>
      </c>
      <c r="AB221" s="55"/>
      <c r="AC221" s="55"/>
      <c r="AD221" s="57"/>
      <c r="AE221" s="9">
        <f t="shared" si="12"/>
        <v>1</v>
      </c>
      <c r="AF221" s="58" t="s">
        <v>257</v>
      </c>
      <c r="AG221" s="105"/>
      <c r="AH221" s="105"/>
      <c r="AI221" s="105"/>
      <c r="AJ221" s="105"/>
      <c r="AK221" s="105"/>
      <c r="AL221" s="105"/>
      <c r="AM221" s="105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105"/>
      <c r="BB221" s="105"/>
      <c r="BC221" s="105"/>
      <c r="BD221" s="105"/>
      <c r="BE221" s="105"/>
      <c r="BF221" s="105"/>
      <c r="BG221" s="105"/>
      <c r="BH221" s="105"/>
      <c r="BI221" s="105"/>
      <c r="BJ221" s="105"/>
      <c r="BK221" s="105"/>
      <c r="BL221" s="105"/>
      <c r="BM221" s="105"/>
      <c r="BN221" s="105"/>
      <c r="BO221" s="105"/>
      <c r="BP221" s="105"/>
      <c r="BQ221" s="105"/>
      <c r="BR221" s="105"/>
      <c r="BS221" s="105"/>
      <c r="BT221" s="105"/>
      <c r="BU221" s="105"/>
      <c r="BV221" s="105"/>
      <c r="BW221" s="105"/>
      <c r="BX221" s="105"/>
      <c r="BY221" s="105"/>
      <c r="BZ221" s="105"/>
      <c r="CA221" s="105"/>
      <c r="CB221" s="105"/>
      <c r="CC221" s="105"/>
      <c r="CD221" s="105"/>
      <c r="CE221" s="105"/>
      <c r="CF221" s="105"/>
      <c r="CG221" s="105"/>
      <c r="CH221" s="105"/>
      <c r="CI221" s="105"/>
      <c r="CJ221" s="105"/>
      <c r="CK221" s="105"/>
      <c r="CL221" s="105"/>
      <c r="CM221" s="105"/>
      <c r="CN221" s="105"/>
      <c r="CO221" s="105"/>
      <c r="CP221" s="105"/>
      <c r="CQ221" s="105"/>
      <c r="CR221" s="105"/>
      <c r="CS221" s="105"/>
      <c r="CT221" s="105"/>
      <c r="CU221" s="105"/>
      <c r="CV221" s="105"/>
      <c r="CW221" s="105"/>
      <c r="CX221" s="105"/>
      <c r="CY221" s="105"/>
      <c r="CZ221" s="105"/>
      <c r="DA221" s="105"/>
      <c r="DB221" s="105"/>
      <c r="DC221" s="105"/>
      <c r="DD221" s="105"/>
      <c r="DE221" s="105"/>
      <c r="DF221" s="105"/>
      <c r="DG221" s="105"/>
      <c r="DH221" s="105"/>
      <c r="DI221" s="105"/>
      <c r="DJ221" s="105"/>
      <c r="DK221" s="105"/>
      <c r="DL221" s="105"/>
      <c r="DM221" s="105"/>
      <c r="DN221" s="105"/>
      <c r="DO221" s="105"/>
      <c r="DP221" s="105"/>
      <c r="DQ221" s="105"/>
      <c r="DR221" s="105"/>
      <c r="DS221" s="105"/>
      <c r="DT221" s="105"/>
      <c r="DU221" s="105"/>
      <c r="DV221" s="105"/>
      <c r="DW221" s="105"/>
      <c r="DX221" s="105"/>
      <c r="DY221" s="105"/>
      <c r="DZ221" s="105"/>
      <c r="EA221" s="105"/>
      <c r="EB221" s="105"/>
      <c r="EC221" s="105"/>
      <c r="ED221" s="105"/>
      <c r="EE221" s="105"/>
      <c r="EF221" s="105"/>
      <c r="EG221" s="105"/>
      <c r="EH221" s="105"/>
      <c r="EI221" s="105"/>
      <c r="EJ221" s="105"/>
      <c r="EK221" s="105"/>
      <c r="EL221" s="105"/>
      <c r="EM221" s="105"/>
    </row>
    <row r="222" spans="1:143" s="106" customFormat="1" ht="28.5" customHeight="1" x14ac:dyDescent="0.25">
      <c r="A222" s="127">
        <v>197</v>
      </c>
      <c r="B222" s="112" t="s">
        <v>265</v>
      </c>
      <c r="C222" s="109" t="s">
        <v>266</v>
      </c>
      <c r="D222" s="110" t="s">
        <v>674</v>
      </c>
      <c r="E222" s="110" t="s">
        <v>442</v>
      </c>
      <c r="F222" s="76" t="s">
        <v>177</v>
      </c>
      <c r="G222" s="76" t="s">
        <v>342</v>
      </c>
      <c r="H222" s="76">
        <v>1120</v>
      </c>
      <c r="I222" s="76" t="s">
        <v>16</v>
      </c>
      <c r="J222" s="76" t="s">
        <v>283</v>
      </c>
      <c r="K222" s="111">
        <v>4500000</v>
      </c>
      <c r="L222" s="112" t="s">
        <v>611</v>
      </c>
      <c r="M222" s="76" t="s">
        <v>675</v>
      </c>
      <c r="N222" s="113" t="s">
        <v>544</v>
      </c>
      <c r="O222" s="76" t="s">
        <v>303</v>
      </c>
      <c r="P222" s="76"/>
      <c r="Q222" s="76"/>
      <c r="R222" s="77">
        <v>1500000</v>
      </c>
      <c r="S222" s="114">
        <v>3000000</v>
      </c>
      <c r="T222" s="104"/>
      <c r="U222" s="104"/>
      <c r="V222" s="104"/>
      <c r="W222" s="49" t="str">
        <f t="shared" si="10"/>
        <v>-</v>
      </c>
      <c r="X222" s="54" t="str">
        <f t="shared" si="10"/>
        <v>-</v>
      </c>
      <c r="Y222" s="54" t="str">
        <f t="shared" si="10"/>
        <v>-</v>
      </c>
      <c r="Z222" s="54" t="str">
        <f t="shared" si="10"/>
        <v>-</v>
      </c>
      <c r="AA222" s="54" t="str">
        <f t="shared" si="10"/>
        <v>-</v>
      </c>
      <c r="AB222" s="116" t="s">
        <v>285</v>
      </c>
      <c r="AC222" s="128" t="s">
        <v>271</v>
      </c>
      <c r="AD222" s="117" t="s">
        <v>285</v>
      </c>
      <c r="AE222" s="9">
        <f t="shared" si="12"/>
        <v>2</v>
      </c>
      <c r="AF222" s="58" t="s">
        <v>257</v>
      </c>
      <c r="AG222" s="105"/>
      <c r="AH222" s="105"/>
      <c r="AI222" s="105"/>
      <c r="AJ222" s="105"/>
      <c r="AK222" s="105"/>
      <c r="AL222" s="105"/>
      <c r="AM222" s="105"/>
      <c r="AN222" s="105"/>
      <c r="AO222" s="105"/>
      <c r="AP222" s="105"/>
      <c r="AQ222" s="105"/>
      <c r="AR222" s="105"/>
      <c r="AS222" s="105"/>
      <c r="AT222" s="105"/>
      <c r="AU222" s="105"/>
      <c r="AV222" s="105"/>
      <c r="AW222" s="105"/>
      <c r="AX222" s="105"/>
      <c r="AY222" s="105"/>
      <c r="AZ222" s="105"/>
      <c r="BA222" s="105"/>
      <c r="BB222" s="105"/>
      <c r="BC222" s="105"/>
      <c r="BD222" s="105"/>
      <c r="BE222" s="105"/>
      <c r="BF222" s="105"/>
      <c r="BG222" s="105"/>
      <c r="BH222" s="105"/>
      <c r="BI222" s="105"/>
      <c r="BJ222" s="105"/>
      <c r="BK222" s="105"/>
      <c r="BL222" s="105"/>
      <c r="BM222" s="105"/>
      <c r="BN222" s="105"/>
      <c r="BO222" s="105"/>
      <c r="BP222" s="105"/>
      <c r="BQ222" s="105"/>
      <c r="BR222" s="105"/>
      <c r="BS222" s="105"/>
      <c r="BT222" s="105"/>
      <c r="BU222" s="105"/>
      <c r="BV222" s="105"/>
      <c r="BW222" s="105"/>
      <c r="BX222" s="105"/>
      <c r="BY222" s="105"/>
      <c r="BZ222" s="105"/>
      <c r="CA222" s="105"/>
      <c r="CB222" s="105"/>
      <c r="CC222" s="105"/>
      <c r="CD222" s="105"/>
      <c r="CE222" s="105"/>
      <c r="CF222" s="105"/>
      <c r="CG222" s="105"/>
      <c r="CH222" s="105"/>
      <c r="CI222" s="105"/>
      <c r="CJ222" s="105"/>
      <c r="CK222" s="105"/>
      <c r="CL222" s="105"/>
      <c r="CM222" s="105"/>
      <c r="CN222" s="105"/>
      <c r="CO222" s="105"/>
      <c r="CP222" s="105"/>
      <c r="CQ222" s="105"/>
      <c r="CR222" s="105"/>
      <c r="CS222" s="105"/>
      <c r="CT222" s="105"/>
      <c r="CU222" s="105"/>
      <c r="CV222" s="105"/>
      <c r="CW222" s="105"/>
      <c r="CX222" s="105"/>
      <c r="CY222" s="105"/>
      <c r="CZ222" s="105"/>
      <c r="DA222" s="105"/>
      <c r="DB222" s="105"/>
      <c r="DC222" s="105"/>
      <c r="DD222" s="105"/>
      <c r="DE222" s="105"/>
      <c r="DF222" s="105"/>
      <c r="DG222" s="105"/>
      <c r="DH222" s="105"/>
      <c r="DI222" s="105"/>
      <c r="DJ222" s="105"/>
      <c r="DK222" s="105"/>
      <c r="DL222" s="105"/>
      <c r="DM222" s="105"/>
      <c r="DN222" s="105"/>
      <c r="DO222" s="105"/>
      <c r="DP222" s="105"/>
      <c r="DQ222" s="105"/>
      <c r="DR222" s="105"/>
      <c r="DS222" s="105"/>
      <c r="DT222" s="105"/>
      <c r="DU222" s="105"/>
      <c r="DV222" s="105"/>
      <c r="DW222" s="105"/>
      <c r="DX222" s="105"/>
      <c r="DY222" s="105"/>
      <c r="DZ222" s="105"/>
      <c r="EA222" s="105"/>
      <c r="EB222" s="105"/>
      <c r="EC222" s="105"/>
      <c r="ED222" s="105"/>
      <c r="EE222" s="105"/>
      <c r="EF222" s="105"/>
      <c r="EG222" s="105"/>
      <c r="EH222" s="105"/>
    </row>
    <row r="223" spans="1:143" s="106" customFormat="1" ht="27.75" hidden="1" customHeight="1" x14ac:dyDescent="0.25">
      <c r="A223" s="127">
        <v>198</v>
      </c>
      <c r="B223" s="76" t="s">
        <v>143</v>
      </c>
      <c r="C223" s="109" t="s">
        <v>144</v>
      </c>
      <c r="D223" s="110" t="s">
        <v>145</v>
      </c>
      <c r="E223" s="110" t="s">
        <v>78</v>
      </c>
      <c r="F223" s="113" t="s">
        <v>79</v>
      </c>
      <c r="G223" s="113" t="s">
        <v>323</v>
      </c>
      <c r="H223" s="113">
        <v>1</v>
      </c>
      <c r="I223" s="113" t="s">
        <v>16</v>
      </c>
      <c r="J223" s="113" t="s">
        <v>283</v>
      </c>
      <c r="K223" s="111">
        <v>500000</v>
      </c>
      <c r="L223" s="111" t="s">
        <v>611</v>
      </c>
      <c r="M223" s="111" t="s">
        <v>93</v>
      </c>
      <c r="N223" s="113" t="s">
        <v>319</v>
      </c>
      <c r="O223" s="76" t="s">
        <v>303</v>
      </c>
      <c r="P223" s="76"/>
      <c r="Q223" s="76"/>
      <c r="R223" s="77"/>
      <c r="S223" s="114">
        <f>K223</f>
        <v>500000</v>
      </c>
      <c r="T223" s="115"/>
      <c r="U223" s="115"/>
      <c r="V223" s="115"/>
      <c r="W223" s="49">
        <f t="shared" si="10"/>
        <v>0</v>
      </c>
      <c r="X223" s="54">
        <f t="shared" si="10"/>
        <v>500000</v>
      </c>
      <c r="Y223" s="54">
        <f t="shared" si="10"/>
        <v>0</v>
      </c>
      <c r="Z223" s="54">
        <f t="shared" si="10"/>
        <v>0</v>
      </c>
      <c r="AA223" s="54">
        <f t="shared" si="10"/>
        <v>0</v>
      </c>
      <c r="AB223" s="116" t="s">
        <v>303</v>
      </c>
      <c r="AC223" s="116" t="s">
        <v>285</v>
      </c>
      <c r="AD223" s="117" t="s">
        <v>285</v>
      </c>
      <c r="AE223" s="9">
        <f t="shared" si="12"/>
        <v>1</v>
      </c>
      <c r="AF223" s="58" t="s">
        <v>125</v>
      </c>
      <c r="AG223" s="105"/>
      <c r="AH223" s="105"/>
      <c r="AI223" s="105"/>
      <c r="AJ223" s="105"/>
      <c r="AK223" s="105"/>
      <c r="AL223" s="105"/>
      <c r="AM223" s="105"/>
      <c r="AN223" s="105"/>
      <c r="AO223" s="105"/>
      <c r="AP223" s="105"/>
      <c r="AQ223" s="105"/>
      <c r="AR223" s="105"/>
      <c r="AS223" s="105"/>
      <c r="AT223" s="105"/>
      <c r="AU223" s="105"/>
      <c r="AV223" s="105"/>
      <c r="AW223" s="105"/>
      <c r="AX223" s="105"/>
      <c r="AY223" s="105"/>
      <c r="AZ223" s="105"/>
      <c r="BA223" s="105"/>
      <c r="BB223" s="105"/>
      <c r="BC223" s="105"/>
      <c r="BD223" s="105"/>
      <c r="BE223" s="105"/>
      <c r="BF223" s="105"/>
      <c r="BG223" s="105"/>
      <c r="BH223" s="105"/>
      <c r="BI223" s="105"/>
      <c r="BJ223" s="105"/>
      <c r="BK223" s="105"/>
      <c r="BL223" s="105"/>
      <c r="BM223" s="105"/>
      <c r="BN223" s="105"/>
      <c r="BO223" s="105"/>
      <c r="BP223" s="105"/>
      <c r="BQ223" s="105"/>
      <c r="BR223" s="105"/>
      <c r="BS223" s="105"/>
      <c r="BT223" s="105"/>
      <c r="BU223" s="105"/>
      <c r="BV223" s="105"/>
      <c r="BW223" s="105"/>
      <c r="BX223" s="105"/>
      <c r="BY223" s="105"/>
      <c r="BZ223" s="105"/>
      <c r="CA223" s="105"/>
      <c r="CB223" s="105"/>
      <c r="CC223" s="105"/>
      <c r="CD223" s="105"/>
      <c r="CE223" s="105"/>
      <c r="CF223" s="105"/>
      <c r="CG223" s="105"/>
      <c r="CH223" s="105"/>
      <c r="CI223" s="105"/>
      <c r="CJ223" s="105"/>
      <c r="CK223" s="105"/>
      <c r="CL223" s="105"/>
      <c r="CM223" s="105"/>
      <c r="CN223" s="105"/>
      <c r="CO223" s="105"/>
      <c r="CP223" s="105"/>
      <c r="CQ223" s="105"/>
      <c r="CR223" s="105"/>
      <c r="CS223" s="105"/>
      <c r="CT223" s="105"/>
      <c r="CU223" s="105"/>
      <c r="CV223" s="105"/>
      <c r="CW223" s="105"/>
      <c r="CX223" s="105"/>
      <c r="CY223" s="105"/>
      <c r="CZ223" s="105"/>
      <c r="DA223" s="105"/>
      <c r="DB223" s="105"/>
      <c r="DC223" s="105"/>
      <c r="DD223" s="105"/>
      <c r="DE223" s="105"/>
      <c r="DF223" s="105"/>
      <c r="DG223" s="105"/>
      <c r="DH223" s="105"/>
      <c r="DI223" s="105"/>
      <c r="DJ223" s="105"/>
      <c r="DK223" s="105"/>
      <c r="DL223" s="105"/>
      <c r="DM223" s="105"/>
      <c r="DN223" s="105"/>
      <c r="DO223" s="105"/>
      <c r="DP223" s="105"/>
      <c r="DQ223" s="105"/>
      <c r="DR223" s="105"/>
      <c r="DS223" s="105"/>
      <c r="DT223" s="105"/>
      <c r="DU223" s="105"/>
      <c r="DV223" s="105"/>
      <c r="DW223" s="105"/>
      <c r="DX223" s="105"/>
      <c r="DY223" s="105"/>
      <c r="DZ223" s="105"/>
      <c r="EA223" s="105"/>
      <c r="EB223" s="105"/>
      <c r="EC223" s="105"/>
      <c r="ED223" s="105"/>
      <c r="EE223" s="105"/>
      <c r="EF223" s="105"/>
      <c r="EG223" s="105"/>
      <c r="EH223" s="105"/>
    </row>
    <row r="224" spans="1:143" s="106" customFormat="1" ht="27" hidden="1" customHeight="1" x14ac:dyDescent="0.25">
      <c r="A224" s="127">
        <v>199</v>
      </c>
      <c r="B224" s="76" t="s">
        <v>136</v>
      </c>
      <c r="C224" s="109" t="s">
        <v>137</v>
      </c>
      <c r="D224" s="110" t="s">
        <v>138</v>
      </c>
      <c r="E224" s="110" t="s">
        <v>78</v>
      </c>
      <c r="F224" s="113" t="s">
        <v>79</v>
      </c>
      <c r="G224" s="113" t="s">
        <v>323</v>
      </c>
      <c r="H224" s="113">
        <v>1</v>
      </c>
      <c r="I224" s="113" t="s">
        <v>16</v>
      </c>
      <c r="J224" s="113" t="s">
        <v>283</v>
      </c>
      <c r="K224" s="111">
        <v>750000</v>
      </c>
      <c r="L224" s="111" t="s">
        <v>611</v>
      </c>
      <c r="M224" s="111" t="s">
        <v>675</v>
      </c>
      <c r="N224" s="102" t="s">
        <v>319</v>
      </c>
      <c r="O224" s="76" t="s">
        <v>303</v>
      </c>
      <c r="P224" s="76"/>
      <c r="Q224" s="76"/>
      <c r="R224" s="77">
        <v>375000</v>
      </c>
      <c r="S224" s="114">
        <v>375000</v>
      </c>
      <c r="T224" s="115"/>
      <c r="U224" s="115"/>
      <c r="V224" s="115"/>
      <c r="W224" s="49">
        <f t="shared" si="10"/>
        <v>375000</v>
      </c>
      <c r="X224" s="54">
        <f t="shared" si="10"/>
        <v>375000</v>
      </c>
      <c r="Y224" s="54">
        <f t="shared" si="10"/>
        <v>0</v>
      </c>
      <c r="Z224" s="54">
        <f t="shared" si="10"/>
        <v>0</v>
      </c>
      <c r="AA224" s="54">
        <f t="shared" si="10"/>
        <v>0</v>
      </c>
      <c r="AB224" s="116" t="s">
        <v>303</v>
      </c>
      <c r="AC224" s="116" t="s">
        <v>285</v>
      </c>
      <c r="AD224" s="117" t="s">
        <v>285</v>
      </c>
      <c r="AE224" s="9">
        <f t="shared" si="12"/>
        <v>1</v>
      </c>
      <c r="AF224" s="58" t="s">
        <v>676</v>
      </c>
      <c r="AG224" s="105"/>
      <c r="AH224" s="105"/>
      <c r="AI224" s="105"/>
      <c r="AJ224" s="105"/>
      <c r="AK224" s="105"/>
      <c r="AL224" s="105"/>
      <c r="AM224" s="105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105"/>
      <c r="BB224" s="105"/>
      <c r="BC224" s="105"/>
      <c r="BD224" s="105"/>
      <c r="BE224" s="105"/>
      <c r="BF224" s="105"/>
      <c r="BG224" s="105"/>
      <c r="BH224" s="105"/>
      <c r="BI224" s="105"/>
      <c r="BJ224" s="105"/>
      <c r="BK224" s="105"/>
      <c r="BL224" s="105"/>
      <c r="BM224" s="105"/>
      <c r="BN224" s="105"/>
      <c r="BO224" s="105"/>
      <c r="BP224" s="105"/>
      <c r="BQ224" s="105"/>
      <c r="BR224" s="105"/>
      <c r="BS224" s="105"/>
      <c r="BT224" s="105"/>
      <c r="BU224" s="105"/>
      <c r="BV224" s="105"/>
      <c r="BW224" s="105"/>
      <c r="BX224" s="105"/>
      <c r="BY224" s="105"/>
      <c r="BZ224" s="105"/>
      <c r="CA224" s="105"/>
      <c r="CB224" s="105"/>
      <c r="CC224" s="105"/>
      <c r="CD224" s="105"/>
      <c r="CE224" s="105"/>
      <c r="CF224" s="105"/>
      <c r="CG224" s="105"/>
      <c r="CH224" s="105"/>
      <c r="CI224" s="105"/>
      <c r="CJ224" s="105"/>
      <c r="CK224" s="105"/>
      <c r="CL224" s="105"/>
      <c r="CM224" s="105"/>
      <c r="CN224" s="105"/>
      <c r="CO224" s="105"/>
      <c r="CP224" s="105"/>
      <c r="CQ224" s="105"/>
      <c r="CR224" s="105"/>
      <c r="CS224" s="105"/>
      <c r="CT224" s="105"/>
      <c r="CU224" s="105"/>
      <c r="CV224" s="105"/>
      <c r="CW224" s="105"/>
      <c r="CX224" s="105"/>
      <c r="CY224" s="105"/>
      <c r="CZ224" s="105"/>
      <c r="DA224" s="105"/>
      <c r="DB224" s="105"/>
      <c r="DC224" s="105"/>
      <c r="DD224" s="105"/>
      <c r="DE224" s="105"/>
      <c r="DF224" s="105"/>
      <c r="DG224" s="105"/>
      <c r="DH224" s="105"/>
      <c r="DI224" s="105"/>
      <c r="DJ224" s="105"/>
      <c r="DK224" s="105"/>
      <c r="DL224" s="105"/>
      <c r="DM224" s="105"/>
      <c r="DN224" s="105"/>
      <c r="DO224" s="105"/>
      <c r="DP224" s="105"/>
      <c r="DQ224" s="105"/>
      <c r="DR224" s="105"/>
      <c r="DS224" s="105"/>
      <c r="DT224" s="105"/>
      <c r="DU224" s="105"/>
      <c r="DV224" s="105"/>
      <c r="DW224" s="105"/>
      <c r="DX224" s="105"/>
      <c r="DY224" s="105"/>
      <c r="DZ224" s="105"/>
      <c r="EA224" s="105"/>
      <c r="EB224" s="105"/>
      <c r="EC224" s="105"/>
      <c r="ED224" s="105"/>
      <c r="EE224" s="105"/>
      <c r="EF224" s="105"/>
      <c r="EG224" s="105"/>
      <c r="EH224" s="105"/>
    </row>
    <row r="225" spans="1:138" s="106" customFormat="1" ht="30" customHeight="1" x14ac:dyDescent="0.25">
      <c r="A225" s="127">
        <v>200</v>
      </c>
      <c r="B225" s="113" t="s">
        <v>370</v>
      </c>
      <c r="C225" s="118" t="s">
        <v>371</v>
      </c>
      <c r="D225" s="110" t="s">
        <v>545</v>
      </c>
      <c r="E225" s="110" t="s">
        <v>78</v>
      </c>
      <c r="F225" s="76">
        <v>876</v>
      </c>
      <c r="G225" s="76" t="s">
        <v>362</v>
      </c>
      <c r="H225" s="113" t="s">
        <v>44</v>
      </c>
      <c r="I225" s="76" t="s">
        <v>16</v>
      </c>
      <c r="J225" s="76" t="s">
        <v>283</v>
      </c>
      <c r="K225" s="111">
        <v>200000</v>
      </c>
      <c r="L225" s="111" t="s">
        <v>611</v>
      </c>
      <c r="M225" s="76" t="s">
        <v>93</v>
      </c>
      <c r="N225" s="46" t="s">
        <v>284</v>
      </c>
      <c r="O225" s="76" t="s">
        <v>285</v>
      </c>
      <c r="P225" s="76"/>
      <c r="Q225" s="76"/>
      <c r="R225" s="77">
        <f>K225</f>
        <v>200000</v>
      </c>
      <c r="S225" s="114"/>
      <c r="T225" s="115"/>
      <c r="U225" s="115"/>
      <c r="V225" s="115"/>
      <c r="W225" s="49" t="str">
        <f t="shared" si="10"/>
        <v>-</v>
      </c>
      <c r="X225" s="54" t="str">
        <f t="shared" si="10"/>
        <v>-</v>
      </c>
      <c r="Y225" s="54" t="str">
        <f t="shared" si="10"/>
        <v>-</v>
      </c>
      <c r="Z225" s="54" t="str">
        <f t="shared" si="10"/>
        <v>-</v>
      </c>
      <c r="AA225" s="54" t="str">
        <f t="shared" si="10"/>
        <v>-</v>
      </c>
      <c r="AB225" s="116" t="s">
        <v>285</v>
      </c>
      <c r="AC225" s="123" t="s">
        <v>373</v>
      </c>
      <c r="AD225" s="117" t="s">
        <v>285</v>
      </c>
      <c r="AE225" s="9">
        <f t="shared" si="12"/>
        <v>2</v>
      </c>
      <c r="AF225" s="58" t="s">
        <v>677</v>
      </c>
      <c r="AG225" s="105"/>
      <c r="AH225" s="105"/>
      <c r="AI225" s="105"/>
      <c r="AJ225" s="105"/>
      <c r="AK225" s="105"/>
      <c r="AL225" s="105"/>
      <c r="AM225" s="105"/>
      <c r="AN225" s="105"/>
      <c r="AO225" s="105"/>
      <c r="AP225" s="105"/>
      <c r="AQ225" s="105"/>
      <c r="AR225" s="105"/>
      <c r="AS225" s="105"/>
      <c r="AT225" s="105"/>
      <c r="AU225" s="105"/>
      <c r="AV225" s="105"/>
      <c r="AW225" s="105"/>
      <c r="AX225" s="105"/>
      <c r="AY225" s="105"/>
      <c r="AZ225" s="105"/>
      <c r="BA225" s="105"/>
      <c r="BB225" s="105"/>
      <c r="BC225" s="105"/>
      <c r="BD225" s="105"/>
      <c r="BE225" s="105"/>
      <c r="BF225" s="105"/>
      <c r="BG225" s="105"/>
      <c r="BH225" s="105"/>
      <c r="BI225" s="105"/>
      <c r="BJ225" s="105"/>
      <c r="BK225" s="105"/>
      <c r="BL225" s="105"/>
      <c r="BM225" s="105"/>
      <c r="BN225" s="105"/>
      <c r="BO225" s="105"/>
      <c r="BP225" s="105"/>
      <c r="BQ225" s="105"/>
      <c r="BR225" s="105"/>
      <c r="BS225" s="105"/>
      <c r="BT225" s="105"/>
      <c r="BU225" s="105"/>
      <c r="BV225" s="105"/>
      <c r="BW225" s="105"/>
      <c r="BX225" s="105"/>
      <c r="BY225" s="105"/>
      <c r="BZ225" s="105"/>
      <c r="CA225" s="105"/>
      <c r="CB225" s="105"/>
      <c r="CC225" s="105"/>
      <c r="CD225" s="105"/>
      <c r="CE225" s="105"/>
      <c r="CF225" s="105"/>
      <c r="CG225" s="105"/>
      <c r="CH225" s="105"/>
      <c r="CI225" s="105"/>
      <c r="CJ225" s="105"/>
      <c r="CK225" s="105"/>
      <c r="CL225" s="105"/>
      <c r="CM225" s="105"/>
      <c r="CN225" s="105"/>
      <c r="CO225" s="105"/>
      <c r="CP225" s="105"/>
      <c r="CQ225" s="105"/>
      <c r="CR225" s="105"/>
      <c r="CS225" s="105"/>
      <c r="CT225" s="105"/>
      <c r="CU225" s="105"/>
      <c r="CV225" s="105"/>
      <c r="CW225" s="105"/>
      <c r="CX225" s="105"/>
      <c r="CY225" s="105"/>
      <c r="CZ225" s="105"/>
      <c r="DA225" s="105"/>
      <c r="DB225" s="105"/>
      <c r="DC225" s="105"/>
      <c r="DD225" s="105"/>
      <c r="DE225" s="105"/>
      <c r="DF225" s="105"/>
      <c r="DG225" s="105"/>
      <c r="DH225" s="105"/>
      <c r="DI225" s="105"/>
      <c r="DJ225" s="105"/>
      <c r="DK225" s="105"/>
      <c r="DL225" s="105"/>
      <c r="DM225" s="105"/>
      <c r="DN225" s="105"/>
      <c r="DO225" s="105"/>
      <c r="DP225" s="105"/>
      <c r="DQ225" s="105"/>
      <c r="DR225" s="105"/>
      <c r="DS225" s="105"/>
      <c r="DT225" s="105"/>
      <c r="DU225" s="105"/>
      <c r="DV225" s="105"/>
      <c r="DW225" s="105"/>
      <c r="DX225" s="105"/>
      <c r="DY225" s="105"/>
      <c r="DZ225" s="105"/>
      <c r="EA225" s="105"/>
      <c r="EB225" s="105"/>
      <c r="EC225" s="105"/>
      <c r="ED225" s="105"/>
      <c r="EE225" s="105"/>
      <c r="EF225" s="105"/>
      <c r="EG225" s="105"/>
      <c r="EH225" s="105"/>
    </row>
    <row r="226" spans="1:138" ht="27" hidden="1" customHeight="1" x14ac:dyDescent="0.25">
      <c r="A226" s="127">
        <v>201</v>
      </c>
      <c r="B226" s="76" t="s">
        <v>678</v>
      </c>
      <c r="C226" s="109" t="s">
        <v>679</v>
      </c>
      <c r="D226" s="110" t="s">
        <v>680</v>
      </c>
      <c r="E226" s="110" t="s">
        <v>78</v>
      </c>
      <c r="F226" s="76">
        <v>876</v>
      </c>
      <c r="G226" s="76" t="s">
        <v>362</v>
      </c>
      <c r="H226" s="76">
        <v>1</v>
      </c>
      <c r="I226" s="76" t="s">
        <v>16</v>
      </c>
      <c r="J226" s="76" t="s">
        <v>283</v>
      </c>
      <c r="K226" s="111">
        <v>320000</v>
      </c>
      <c r="L226" s="111" t="s">
        <v>681</v>
      </c>
      <c r="M226" s="76" t="s">
        <v>93</v>
      </c>
      <c r="N226" s="113" t="s">
        <v>284</v>
      </c>
      <c r="O226" s="76" t="s">
        <v>285</v>
      </c>
      <c r="P226" s="76"/>
      <c r="Q226" s="76"/>
      <c r="R226" s="77">
        <f>K226</f>
        <v>320000</v>
      </c>
      <c r="S226" s="114"/>
      <c r="T226" s="115"/>
      <c r="U226" s="115"/>
      <c r="V226" s="115"/>
      <c r="W226" s="49" t="str">
        <f t="shared" si="10"/>
        <v>-</v>
      </c>
      <c r="X226" s="54" t="str">
        <f t="shared" si="10"/>
        <v>-</v>
      </c>
      <c r="Y226" s="54" t="str">
        <f t="shared" si="10"/>
        <v>-</v>
      </c>
      <c r="Z226" s="54" t="str">
        <f t="shared" si="10"/>
        <v>-</v>
      </c>
      <c r="AA226" s="54" t="str">
        <f t="shared" si="10"/>
        <v>-</v>
      </c>
      <c r="AB226" s="116" t="s">
        <v>285</v>
      </c>
      <c r="AC226" s="116" t="s">
        <v>285</v>
      </c>
      <c r="AD226" s="117" t="s">
        <v>285</v>
      </c>
      <c r="AE226" s="9">
        <f t="shared" si="12"/>
        <v>0</v>
      </c>
      <c r="AF226" s="58" t="s">
        <v>102</v>
      </c>
    </row>
    <row r="227" spans="1:138" ht="43.5" hidden="1" customHeight="1" x14ac:dyDescent="0.25">
      <c r="A227" s="127">
        <v>202</v>
      </c>
      <c r="B227" s="76" t="s">
        <v>180</v>
      </c>
      <c r="C227" s="109" t="s">
        <v>682</v>
      </c>
      <c r="D227" s="110" t="s">
        <v>683</v>
      </c>
      <c r="E227" s="110" t="s">
        <v>78</v>
      </c>
      <c r="F227" s="76">
        <v>876</v>
      </c>
      <c r="G227" s="76" t="s">
        <v>386</v>
      </c>
      <c r="H227" s="76" t="s">
        <v>44</v>
      </c>
      <c r="I227" s="76" t="s">
        <v>16</v>
      </c>
      <c r="J227" s="76" t="s">
        <v>283</v>
      </c>
      <c r="K227" s="111">
        <v>2500000</v>
      </c>
      <c r="L227" s="111" t="s">
        <v>681</v>
      </c>
      <c r="M227" s="112" t="s">
        <v>134</v>
      </c>
      <c r="N227" s="102" t="s">
        <v>302</v>
      </c>
      <c r="O227" s="76" t="s">
        <v>303</v>
      </c>
      <c r="P227" s="76"/>
      <c r="Q227" s="76"/>
      <c r="R227" s="77">
        <v>500000</v>
      </c>
      <c r="S227" s="114">
        <v>1000000</v>
      </c>
      <c r="T227" s="114">
        <v>1000000</v>
      </c>
      <c r="U227" s="115"/>
      <c r="V227" s="115"/>
      <c r="W227" s="49">
        <f t="shared" ref="W227:AA243" si="14">IF($AB227="нет","-",R227)</f>
        <v>500000</v>
      </c>
      <c r="X227" s="54">
        <f t="shared" si="14"/>
        <v>1000000</v>
      </c>
      <c r="Y227" s="54">
        <f t="shared" si="14"/>
        <v>1000000</v>
      </c>
      <c r="Z227" s="54">
        <f t="shared" si="14"/>
        <v>0</v>
      </c>
      <c r="AA227" s="54">
        <f t="shared" si="14"/>
        <v>0</v>
      </c>
      <c r="AB227" s="116" t="s">
        <v>303</v>
      </c>
      <c r="AC227" s="116" t="s">
        <v>285</v>
      </c>
      <c r="AD227" s="117" t="s">
        <v>285</v>
      </c>
      <c r="AE227" s="9">
        <f t="shared" si="12"/>
        <v>1</v>
      </c>
      <c r="AF227" s="58" t="s">
        <v>257</v>
      </c>
      <c r="AG227" s="120"/>
      <c r="AH227" s="120"/>
      <c r="AI227" s="120"/>
      <c r="AJ227" s="120"/>
      <c r="AK227" s="120"/>
      <c r="AL227" s="120"/>
      <c r="AM227" s="120"/>
      <c r="AN227" s="120"/>
      <c r="AO227" s="120"/>
      <c r="AP227" s="120"/>
      <c r="AQ227" s="120"/>
      <c r="AR227" s="120"/>
      <c r="AS227" s="120"/>
      <c r="AT227" s="120"/>
      <c r="AU227" s="120"/>
      <c r="AV227" s="120"/>
      <c r="AW227" s="120"/>
      <c r="AX227" s="120"/>
      <c r="AY227" s="120"/>
      <c r="AZ227" s="120"/>
      <c r="BA227" s="120"/>
      <c r="BB227" s="120"/>
      <c r="BC227" s="120"/>
      <c r="BD227" s="120"/>
      <c r="BE227" s="120"/>
      <c r="BF227" s="120"/>
      <c r="BG227" s="120"/>
      <c r="BH227" s="120"/>
      <c r="BI227" s="120"/>
      <c r="BJ227" s="120"/>
      <c r="BK227" s="120"/>
      <c r="BL227" s="120"/>
      <c r="BM227" s="120"/>
      <c r="BN227" s="120"/>
      <c r="BO227" s="120"/>
      <c r="BP227" s="120"/>
      <c r="BQ227" s="120"/>
      <c r="BR227" s="120"/>
      <c r="BS227" s="120"/>
      <c r="BT227" s="120"/>
      <c r="BU227" s="120"/>
      <c r="BV227" s="120"/>
      <c r="BW227" s="120"/>
      <c r="BX227" s="120"/>
      <c r="BY227" s="120"/>
      <c r="BZ227" s="120"/>
      <c r="CA227" s="120"/>
      <c r="CB227" s="120"/>
      <c r="CC227" s="120"/>
      <c r="CD227" s="120"/>
      <c r="CE227" s="120"/>
      <c r="CF227" s="120"/>
      <c r="CG227" s="120"/>
      <c r="CH227" s="120"/>
      <c r="CI227" s="120"/>
      <c r="CJ227" s="120"/>
      <c r="CK227" s="120"/>
      <c r="CL227" s="120"/>
      <c r="CM227" s="120"/>
      <c r="CN227" s="120"/>
      <c r="CO227" s="120"/>
      <c r="CP227" s="120"/>
      <c r="CQ227" s="120"/>
      <c r="CR227" s="120"/>
      <c r="CS227" s="120"/>
      <c r="CT227" s="120"/>
      <c r="CU227" s="120"/>
      <c r="CV227" s="120"/>
      <c r="CW227" s="120"/>
      <c r="CX227" s="120"/>
      <c r="CY227" s="120"/>
      <c r="CZ227" s="120"/>
      <c r="DA227" s="120"/>
      <c r="DB227" s="120"/>
      <c r="DC227" s="120"/>
      <c r="DD227" s="120"/>
      <c r="DE227" s="120"/>
      <c r="DF227" s="120"/>
      <c r="DG227" s="120"/>
      <c r="DH227" s="120"/>
      <c r="DI227" s="120"/>
      <c r="DJ227" s="120"/>
      <c r="DK227" s="120"/>
      <c r="DL227" s="120"/>
      <c r="DM227" s="120"/>
      <c r="DN227" s="120"/>
      <c r="DO227" s="120"/>
      <c r="DP227" s="120"/>
      <c r="DQ227" s="120"/>
      <c r="DR227" s="120"/>
      <c r="DS227" s="120"/>
      <c r="DT227" s="120"/>
      <c r="DU227" s="120"/>
      <c r="DV227" s="120"/>
      <c r="DW227" s="120"/>
      <c r="DX227" s="120"/>
      <c r="DY227" s="120"/>
      <c r="DZ227" s="120"/>
      <c r="EA227" s="120"/>
      <c r="EB227" s="120"/>
      <c r="EC227" s="120"/>
      <c r="ED227" s="120"/>
      <c r="EE227" s="120"/>
      <c r="EF227" s="120"/>
      <c r="EG227" s="120"/>
      <c r="EH227" s="120"/>
    </row>
    <row r="228" spans="1:138" s="106" customFormat="1" ht="67.5" hidden="1" customHeight="1" x14ac:dyDescent="0.25">
      <c r="A228" s="127">
        <v>203</v>
      </c>
      <c r="B228" s="76" t="s">
        <v>196</v>
      </c>
      <c r="C228" s="109" t="s">
        <v>197</v>
      </c>
      <c r="D228" s="110" t="s">
        <v>684</v>
      </c>
      <c r="E228" s="110" t="s">
        <v>78</v>
      </c>
      <c r="F228" s="113">
        <v>876</v>
      </c>
      <c r="G228" s="113" t="s">
        <v>323</v>
      </c>
      <c r="H228" s="113" t="s">
        <v>44</v>
      </c>
      <c r="I228" s="113" t="s">
        <v>16</v>
      </c>
      <c r="J228" s="113" t="s">
        <v>283</v>
      </c>
      <c r="K228" s="129">
        <v>16775000</v>
      </c>
      <c r="L228" s="112" t="s">
        <v>681</v>
      </c>
      <c r="M228" s="76" t="s">
        <v>685</v>
      </c>
      <c r="N228" s="46" t="s">
        <v>544</v>
      </c>
      <c r="O228" s="76" t="s">
        <v>303</v>
      </c>
      <c r="P228" s="76"/>
      <c r="Q228" s="76"/>
      <c r="R228" s="77">
        <v>1397916.6666666667</v>
      </c>
      <c r="S228" s="114">
        <v>15377083.333333334</v>
      </c>
      <c r="T228" s="115"/>
      <c r="U228" s="115"/>
      <c r="V228" s="115"/>
      <c r="W228" s="49">
        <f t="shared" si="14"/>
        <v>1397916.6666666667</v>
      </c>
      <c r="X228" s="54">
        <f t="shared" si="14"/>
        <v>15377083.333333334</v>
      </c>
      <c r="Y228" s="54">
        <f t="shared" si="14"/>
        <v>0</v>
      </c>
      <c r="Z228" s="54">
        <f t="shared" si="14"/>
        <v>0</v>
      </c>
      <c r="AA228" s="54">
        <f t="shared" si="14"/>
        <v>0</v>
      </c>
      <c r="AB228" s="116" t="s">
        <v>303</v>
      </c>
      <c r="AC228" s="55" t="s">
        <v>285</v>
      </c>
      <c r="AD228" s="117" t="s">
        <v>285</v>
      </c>
      <c r="AE228" s="9">
        <f t="shared" si="12"/>
        <v>1</v>
      </c>
      <c r="AF228" s="105"/>
      <c r="AG228" s="105"/>
      <c r="AH228" s="105"/>
      <c r="AI228" s="105"/>
      <c r="AJ228" s="105"/>
      <c r="AK228" s="105"/>
      <c r="AL228" s="105"/>
      <c r="AM228" s="105"/>
      <c r="AN228" s="105"/>
      <c r="AO228" s="105"/>
      <c r="AP228" s="105"/>
      <c r="AQ228" s="105"/>
      <c r="AR228" s="105"/>
      <c r="AS228" s="105"/>
      <c r="AT228" s="105"/>
      <c r="AU228" s="105"/>
      <c r="AV228" s="105"/>
      <c r="AW228" s="105"/>
      <c r="AX228" s="105"/>
      <c r="AY228" s="105"/>
      <c r="AZ228" s="105"/>
      <c r="BA228" s="105"/>
      <c r="BB228" s="105"/>
      <c r="BC228" s="105"/>
      <c r="BD228" s="105"/>
      <c r="BE228" s="105"/>
      <c r="BF228" s="105"/>
      <c r="BG228" s="105"/>
      <c r="BH228" s="105"/>
      <c r="BI228" s="105"/>
      <c r="BJ228" s="105"/>
      <c r="BK228" s="105"/>
      <c r="BL228" s="105"/>
      <c r="BM228" s="105"/>
      <c r="BN228" s="105"/>
      <c r="BO228" s="105"/>
      <c r="BP228" s="105"/>
      <c r="BQ228" s="105"/>
      <c r="BR228" s="105"/>
      <c r="BS228" s="105"/>
      <c r="BT228" s="105"/>
      <c r="BU228" s="105"/>
      <c r="BV228" s="105"/>
      <c r="BW228" s="105"/>
      <c r="BX228" s="105"/>
      <c r="BY228" s="105"/>
      <c r="BZ228" s="105"/>
      <c r="CA228" s="105"/>
      <c r="CB228" s="105"/>
      <c r="CC228" s="105"/>
      <c r="CD228" s="105"/>
      <c r="CE228" s="105"/>
      <c r="CF228" s="105"/>
      <c r="CG228" s="105"/>
      <c r="CH228" s="105"/>
      <c r="CI228" s="105"/>
      <c r="CJ228" s="105"/>
      <c r="CK228" s="105"/>
      <c r="CL228" s="105"/>
      <c r="CM228" s="105"/>
      <c r="CN228" s="105"/>
      <c r="CO228" s="105"/>
      <c r="CP228" s="105"/>
      <c r="CQ228" s="105"/>
      <c r="CR228" s="105"/>
      <c r="CS228" s="105"/>
      <c r="CT228" s="105"/>
      <c r="CU228" s="105"/>
      <c r="CV228" s="105"/>
      <c r="CW228" s="105"/>
      <c r="CX228" s="105"/>
      <c r="CY228" s="105"/>
      <c r="CZ228" s="105"/>
      <c r="DA228" s="105"/>
      <c r="DB228" s="105"/>
      <c r="DC228" s="105"/>
      <c r="DD228" s="105"/>
      <c r="DE228" s="105"/>
      <c r="DF228" s="105"/>
      <c r="DG228" s="105"/>
      <c r="DH228" s="105"/>
      <c r="DI228" s="105"/>
      <c r="DJ228" s="105"/>
      <c r="DK228" s="105"/>
      <c r="DL228" s="105"/>
      <c r="DM228" s="105"/>
      <c r="DN228" s="105"/>
      <c r="DO228" s="105"/>
      <c r="DP228" s="105"/>
      <c r="DQ228" s="105"/>
      <c r="DR228" s="105"/>
      <c r="DS228" s="105"/>
      <c r="DT228" s="105"/>
      <c r="DU228" s="105"/>
      <c r="DV228" s="105"/>
      <c r="DW228" s="105"/>
      <c r="DX228" s="105"/>
      <c r="DY228" s="105"/>
      <c r="DZ228" s="105"/>
      <c r="EA228" s="105"/>
      <c r="EB228" s="105"/>
      <c r="EC228" s="105"/>
      <c r="ED228" s="105"/>
      <c r="EE228" s="105"/>
      <c r="EF228" s="105"/>
      <c r="EG228" s="105"/>
      <c r="EH228" s="105"/>
    </row>
    <row r="229" spans="1:138" ht="42" hidden="1" customHeight="1" collapsed="1" x14ac:dyDescent="0.25">
      <c r="A229" s="127">
        <v>204</v>
      </c>
      <c r="B229" s="76" t="s">
        <v>612</v>
      </c>
      <c r="C229" s="109" t="s">
        <v>613</v>
      </c>
      <c r="D229" s="110" t="s">
        <v>614</v>
      </c>
      <c r="E229" s="110" t="s">
        <v>155</v>
      </c>
      <c r="F229" s="119">
        <v>876</v>
      </c>
      <c r="G229" s="113" t="s">
        <v>362</v>
      </c>
      <c r="H229" s="121">
        <v>1</v>
      </c>
      <c r="I229" s="76" t="s">
        <v>16</v>
      </c>
      <c r="J229" s="76" t="s">
        <v>283</v>
      </c>
      <c r="K229" s="54">
        <v>271844</v>
      </c>
      <c r="L229" s="112" t="s">
        <v>681</v>
      </c>
      <c r="M229" s="76" t="s">
        <v>686</v>
      </c>
      <c r="N229" s="46" t="s">
        <v>284</v>
      </c>
      <c r="O229" s="76" t="s">
        <v>285</v>
      </c>
      <c r="P229" s="76"/>
      <c r="Q229" s="76"/>
      <c r="R229" s="77">
        <f>K229</f>
        <v>271844</v>
      </c>
      <c r="S229" s="114"/>
      <c r="T229" s="115"/>
      <c r="U229" s="115"/>
      <c r="V229" s="115"/>
      <c r="W229" s="49" t="str">
        <f t="shared" si="14"/>
        <v>-</v>
      </c>
      <c r="X229" s="54" t="str">
        <f t="shared" si="14"/>
        <v>-</v>
      </c>
      <c r="Y229" s="54" t="str">
        <f t="shared" si="14"/>
        <v>-</v>
      </c>
      <c r="Z229" s="54" t="str">
        <f t="shared" si="14"/>
        <v>-</v>
      </c>
      <c r="AA229" s="54" t="str">
        <f t="shared" si="14"/>
        <v>-</v>
      </c>
      <c r="AB229" s="116" t="s">
        <v>285</v>
      </c>
      <c r="AC229" s="116" t="s">
        <v>285</v>
      </c>
      <c r="AD229" s="117" t="s">
        <v>285</v>
      </c>
      <c r="AE229" s="9">
        <f t="shared" si="12"/>
        <v>0</v>
      </c>
    </row>
    <row r="230" spans="1:138" ht="28.5" hidden="1" customHeight="1" x14ac:dyDescent="0.25">
      <c r="A230" s="127">
        <v>205</v>
      </c>
      <c r="B230" s="130">
        <v>44388</v>
      </c>
      <c r="C230" s="109" t="s">
        <v>228</v>
      </c>
      <c r="D230" s="110" t="s">
        <v>687</v>
      </c>
      <c r="E230" s="110" t="s">
        <v>122</v>
      </c>
      <c r="F230" s="119" t="s">
        <v>79</v>
      </c>
      <c r="G230" s="113" t="s">
        <v>323</v>
      </c>
      <c r="H230" s="121">
        <v>1</v>
      </c>
      <c r="I230" s="76" t="s">
        <v>16</v>
      </c>
      <c r="J230" s="76" t="s">
        <v>283</v>
      </c>
      <c r="K230" s="54">
        <v>500000</v>
      </c>
      <c r="L230" s="112" t="s">
        <v>93</v>
      </c>
      <c r="M230" s="76" t="s">
        <v>686</v>
      </c>
      <c r="N230" s="46" t="s">
        <v>319</v>
      </c>
      <c r="O230" s="76" t="s">
        <v>303</v>
      </c>
      <c r="P230" s="76"/>
      <c r="Q230" s="76"/>
      <c r="R230" s="77"/>
      <c r="S230" s="114">
        <v>500000</v>
      </c>
      <c r="T230" s="115"/>
      <c r="U230" s="115"/>
      <c r="V230" s="115"/>
      <c r="W230" s="49">
        <f t="shared" si="14"/>
        <v>0</v>
      </c>
      <c r="X230" s="54">
        <f t="shared" si="14"/>
        <v>500000</v>
      </c>
      <c r="Y230" s="54">
        <f t="shared" si="14"/>
        <v>0</v>
      </c>
      <c r="Z230" s="54">
        <f t="shared" si="14"/>
        <v>0</v>
      </c>
      <c r="AA230" s="54">
        <f t="shared" si="14"/>
        <v>0</v>
      </c>
      <c r="AB230" s="116" t="s">
        <v>303</v>
      </c>
      <c r="AC230" s="116" t="s">
        <v>285</v>
      </c>
      <c r="AD230" s="117" t="s">
        <v>285</v>
      </c>
      <c r="AE230" s="9">
        <f t="shared" si="12"/>
        <v>1</v>
      </c>
    </row>
    <row r="231" spans="1:138" ht="38.25" hidden="1" x14ac:dyDescent="0.25">
      <c r="A231" s="127">
        <v>206</v>
      </c>
      <c r="B231" s="48" t="s">
        <v>524</v>
      </c>
      <c r="C231" s="60" t="s">
        <v>688</v>
      </c>
      <c r="D231" s="60" t="s">
        <v>689</v>
      </c>
      <c r="E231" s="60" t="s">
        <v>78</v>
      </c>
      <c r="F231" s="48">
        <v>839</v>
      </c>
      <c r="G231" s="48" t="s">
        <v>282</v>
      </c>
      <c r="H231" s="48">
        <v>1</v>
      </c>
      <c r="I231" s="48" t="s">
        <v>16</v>
      </c>
      <c r="J231" s="48" t="s">
        <v>283</v>
      </c>
      <c r="K231" s="62">
        <v>140000</v>
      </c>
      <c r="L231" s="63" t="s">
        <v>506</v>
      </c>
      <c r="M231" s="63" t="s">
        <v>93</v>
      </c>
      <c r="N231" s="48" t="s">
        <v>284</v>
      </c>
      <c r="O231" s="48" t="s">
        <v>285</v>
      </c>
      <c r="P231" s="48"/>
      <c r="Q231" s="48"/>
      <c r="R231" s="61">
        <f>K231</f>
        <v>140000</v>
      </c>
      <c r="S231" s="64"/>
      <c r="T231" s="49"/>
      <c r="U231" s="49"/>
      <c r="V231" s="49"/>
      <c r="W231" s="49" t="str">
        <f>IF($AB231="нет","-",R231)</f>
        <v>-</v>
      </c>
      <c r="X231" s="54" t="str">
        <f>IF($AB231="нет","-",S231)</f>
        <v>-</v>
      </c>
      <c r="Y231" s="54" t="str">
        <f>IF($AB231="нет","-",T231)</f>
        <v>-</v>
      </c>
      <c r="Z231" s="54" t="str">
        <f>IF($AB231="нет","-",U231)</f>
        <v>-</v>
      </c>
      <c r="AA231" s="54" t="str">
        <f>IF($AB231="нет","-",V231)</f>
        <v>-</v>
      </c>
      <c r="AB231" s="55" t="s">
        <v>285</v>
      </c>
      <c r="AC231" s="55" t="s">
        <v>285</v>
      </c>
      <c r="AD231" s="57" t="s">
        <v>285</v>
      </c>
      <c r="AE231" s="9">
        <f t="shared" si="12"/>
        <v>0</v>
      </c>
    </row>
    <row r="232" spans="1:138" ht="45" hidden="1" x14ac:dyDescent="0.25">
      <c r="A232" s="70">
        <v>207</v>
      </c>
      <c r="B232" s="71" t="s">
        <v>380</v>
      </c>
      <c r="C232" s="71" t="s">
        <v>690</v>
      </c>
      <c r="D232" s="72" t="s">
        <v>691</v>
      </c>
      <c r="E232" s="71" t="s">
        <v>692</v>
      </c>
      <c r="F232" s="131">
        <v>876</v>
      </c>
      <c r="G232" s="70" t="s">
        <v>323</v>
      </c>
      <c r="H232" s="75">
        <v>1</v>
      </c>
      <c r="I232" s="70" t="s">
        <v>16</v>
      </c>
      <c r="J232" s="70" t="s">
        <v>283</v>
      </c>
      <c r="K232" s="132">
        <v>200000</v>
      </c>
      <c r="L232" s="73" t="s">
        <v>150</v>
      </c>
      <c r="M232" s="73" t="s">
        <v>93</v>
      </c>
      <c r="N232" s="75" t="s">
        <v>284</v>
      </c>
      <c r="O232" s="70" t="s">
        <v>285</v>
      </c>
      <c r="P232" s="76"/>
      <c r="Q232" s="76"/>
      <c r="R232" s="61">
        <f t="shared" ref="R232" si="15">K232</f>
        <v>200000</v>
      </c>
      <c r="S232" s="78"/>
      <c r="T232" s="78"/>
      <c r="U232" s="78"/>
      <c r="V232" s="79"/>
      <c r="W232" s="49" t="str">
        <f t="shared" ref="W232:AA241" si="16">IF($AB232="нет","-",R232)</f>
        <v>-</v>
      </c>
      <c r="X232" s="54" t="str">
        <f t="shared" si="16"/>
        <v>-</v>
      </c>
      <c r="Y232" s="54" t="str">
        <f t="shared" si="16"/>
        <v>-</v>
      </c>
      <c r="Z232" s="54" t="str">
        <f t="shared" si="16"/>
        <v>-</v>
      </c>
      <c r="AA232" s="54" t="str">
        <f t="shared" si="16"/>
        <v>-</v>
      </c>
      <c r="AB232" s="70" t="s">
        <v>285</v>
      </c>
      <c r="AC232" s="70" t="s">
        <v>285</v>
      </c>
      <c r="AD232" s="70" t="s">
        <v>285</v>
      </c>
      <c r="AE232" s="9">
        <f t="shared" si="12"/>
        <v>0</v>
      </c>
    </row>
    <row r="233" spans="1:138" s="106" customFormat="1" ht="17.25" hidden="1" customHeight="1" x14ac:dyDescent="0.25">
      <c r="A233" s="70">
        <v>208</v>
      </c>
      <c r="B233" s="71" t="s">
        <v>627</v>
      </c>
      <c r="C233" s="71" t="s">
        <v>693</v>
      </c>
      <c r="D233" s="72" t="s">
        <v>694</v>
      </c>
      <c r="E233" s="71" t="s">
        <v>695</v>
      </c>
      <c r="F233" s="73">
        <v>876</v>
      </c>
      <c r="G233" s="70" t="s">
        <v>323</v>
      </c>
      <c r="H233" s="70">
        <v>1</v>
      </c>
      <c r="I233" s="70" t="s">
        <v>16</v>
      </c>
      <c r="J233" s="70" t="s">
        <v>283</v>
      </c>
      <c r="K233" s="132">
        <v>200000</v>
      </c>
      <c r="L233" s="73" t="s">
        <v>156</v>
      </c>
      <c r="M233" s="70" t="s">
        <v>93</v>
      </c>
      <c r="N233" s="75" t="s">
        <v>319</v>
      </c>
      <c r="O233" s="75" t="s">
        <v>303</v>
      </c>
      <c r="P233" s="76"/>
      <c r="Q233" s="76"/>
      <c r="R233" s="61">
        <f t="shared" ref="R233:R241" si="17">K233</f>
        <v>200000</v>
      </c>
      <c r="S233" s="78"/>
      <c r="T233" s="78"/>
      <c r="U233" s="78"/>
      <c r="V233" s="79"/>
      <c r="W233" s="49">
        <f t="shared" si="16"/>
        <v>200000</v>
      </c>
      <c r="X233" s="54">
        <f t="shared" si="16"/>
        <v>0</v>
      </c>
      <c r="Y233" s="54">
        <f t="shared" si="16"/>
        <v>0</v>
      </c>
      <c r="Z233" s="54">
        <f t="shared" si="16"/>
        <v>0</v>
      </c>
      <c r="AA233" s="54">
        <f t="shared" si="16"/>
        <v>0</v>
      </c>
      <c r="AB233" s="70" t="s">
        <v>303</v>
      </c>
      <c r="AC233" s="70" t="s">
        <v>285</v>
      </c>
      <c r="AD233" s="70" t="s">
        <v>285</v>
      </c>
      <c r="AE233" s="9">
        <f t="shared" si="12"/>
        <v>1</v>
      </c>
      <c r="AF233" s="105"/>
      <c r="AG233" s="81"/>
      <c r="AH233" s="105"/>
      <c r="AI233" s="105"/>
      <c r="AJ233" s="105"/>
      <c r="AK233" s="105"/>
      <c r="AL233" s="105"/>
      <c r="AM233" s="105"/>
      <c r="AN233" s="105"/>
      <c r="AO233" s="105"/>
      <c r="AP233" s="105"/>
      <c r="AQ233" s="105"/>
      <c r="AR233" s="105"/>
      <c r="AS233" s="105"/>
      <c r="AT233" s="105"/>
      <c r="AU233" s="105"/>
      <c r="AV233" s="105"/>
      <c r="AW233" s="105"/>
      <c r="AX233" s="105"/>
      <c r="AY233" s="105"/>
      <c r="AZ233" s="105"/>
      <c r="BA233" s="105"/>
      <c r="BB233" s="105"/>
      <c r="BC233" s="105"/>
      <c r="BD233" s="105"/>
      <c r="BE233" s="105"/>
      <c r="BF233" s="105"/>
      <c r="BG233" s="105"/>
      <c r="BH233" s="105"/>
      <c r="BI233" s="105"/>
      <c r="BJ233" s="105"/>
      <c r="BK233" s="105"/>
      <c r="BL233" s="105"/>
      <c r="BM233" s="105"/>
      <c r="BN233" s="105"/>
      <c r="BO233" s="105"/>
      <c r="BP233" s="105"/>
      <c r="BQ233" s="105"/>
      <c r="BR233" s="105"/>
      <c r="BS233" s="105"/>
      <c r="BT233" s="105"/>
      <c r="BU233" s="105"/>
      <c r="BV233" s="105"/>
      <c r="BW233" s="105"/>
      <c r="BX233" s="105"/>
      <c r="BY233" s="105"/>
      <c r="BZ233" s="105"/>
      <c r="CA233" s="105"/>
      <c r="CB233" s="105"/>
      <c r="CC233" s="105"/>
      <c r="CD233" s="105"/>
      <c r="CE233" s="105"/>
      <c r="CF233" s="105"/>
      <c r="CG233" s="105"/>
      <c r="CH233" s="105"/>
      <c r="CI233" s="105"/>
      <c r="CJ233" s="105"/>
      <c r="CK233" s="105"/>
      <c r="CL233" s="105"/>
      <c r="CM233" s="105"/>
      <c r="CN233" s="105"/>
      <c r="CO233" s="105"/>
      <c r="CP233" s="105"/>
      <c r="CQ233" s="105"/>
      <c r="CR233" s="105"/>
      <c r="CS233" s="105"/>
      <c r="CT233" s="105"/>
      <c r="CU233" s="105"/>
      <c r="CV233" s="105"/>
      <c r="CW233" s="105"/>
      <c r="CX233" s="105"/>
      <c r="CY233" s="105"/>
      <c r="CZ233" s="105"/>
      <c r="DA233" s="105"/>
      <c r="DB233" s="105"/>
      <c r="DC233" s="105"/>
      <c r="DD233" s="105"/>
      <c r="DE233" s="105"/>
      <c r="DF233" s="105"/>
      <c r="DG233" s="105"/>
      <c r="DH233" s="105"/>
      <c r="DI233" s="105"/>
      <c r="DJ233" s="105"/>
      <c r="DK233" s="105"/>
      <c r="DL233" s="105"/>
      <c r="DM233" s="105"/>
      <c r="DN233" s="105"/>
      <c r="DO233" s="105"/>
      <c r="DP233" s="105"/>
      <c r="DQ233" s="105"/>
      <c r="DR233" s="105"/>
      <c r="DS233" s="105"/>
      <c r="DT233" s="105"/>
      <c r="DU233" s="105"/>
      <c r="DV233" s="105"/>
      <c r="DW233" s="105"/>
      <c r="DX233" s="105"/>
      <c r="DY233" s="105"/>
      <c r="DZ233" s="105"/>
      <c r="EA233" s="105"/>
      <c r="EB233" s="105"/>
      <c r="EC233" s="105"/>
      <c r="ED233" s="105"/>
      <c r="EE233" s="105"/>
      <c r="EF233" s="105"/>
      <c r="EG233" s="105"/>
      <c r="EH233" s="105"/>
    </row>
    <row r="234" spans="1:138" ht="18" hidden="1" customHeight="1" x14ac:dyDescent="0.25">
      <c r="A234" s="70">
        <v>209</v>
      </c>
      <c r="B234" s="71" t="s">
        <v>696</v>
      </c>
      <c r="C234" s="71" t="s">
        <v>697</v>
      </c>
      <c r="D234" s="72" t="s">
        <v>698</v>
      </c>
      <c r="E234" s="71" t="s">
        <v>78</v>
      </c>
      <c r="F234" s="73" t="s">
        <v>79</v>
      </c>
      <c r="G234" s="70" t="s">
        <v>323</v>
      </c>
      <c r="H234" s="70">
        <v>60000</v>
      </c>
      <c r="I234" s="70" t="s">
        <v>16</v>
      </c>
      <c r="J234" s="70" t="s">
        <v>283</v>
      </c>
      <c r="K234" s="132">
        <v>96000</v>
      </c>
      <c r="L234" s="73" t="s">
        <v>150</v>
      </c>
      <c r="M234" s="70" t="s">
        <v>269</v>
      </c>
      <c r="N234" s="75" t="s">
        <v>284</v>
      </c>
      <c r="O234" s="75" t="s">
        <v>285</v>
      </c>
      <c r="P234" s="76"/>
      <c r="Q234" s="76"/>
      <c r="R234" s="61">
        <f t="shared" si="17"/>
        <v>96000</v>
      </c>
      <c r="S234" s="78"/>
      <c r="T234" s="78"/>
      <c r="U234" s="78"/>
      <c r="V234" s="79"/>
      <c r="W234" s="49" t="str">
        <f t="shared" si="16"/>
        <v>-</v>
      </c>
      <c r="X234" s="54" t="str">
        <f t="shared" si="16"/>
        <v>-</v>
      </c>
      <c r="Y234" s="54" t="str">
        <f t="shared" si="16"/>
        <v>-</v>
      </c>
      <c r="Z234" s="54" t="str">
        <f t="shared" si="16"/>
        <v>-</v>
      </c>
      <c r="AA234" s="54" t="str">
        <f t="shared" si="16"/>
        <v>-</v>
      </c>
      <c r="AB234" s="70" t="s">
        <v>285</v>
      </c>
      <c r="AC234" s="70" t="s">
        <v>285</v>
      </c>
      <c r="AD234" s="70" t="s">
        <v>285</v>
      </c>
      <c r="AE234" s="9">
        <f t="shared" si="12"/>
        <v>0</v>
      </c>
    </row>
    <row r="235" spans="1:138" ht="45" hidden="1" x14ac:dyDescent="0.25">
      <c r="A235" s="70">
        <v>210</v>
      </c>
      <c r="B235" s="71" t="s">
        <v>699</v>
      </c>
      <c r="C235" s="71" t="s">
        <v>700</v>
      </c>
      <c r="D235" s="72" t="s">
        <v>701</v>
      </c>
      <c r="E235" s="71" t="s">
        <v>78</v>
      </c>
      <c r="F235" s="73">
        <v>839</v>
      </c>
      <c r="G235" s="133" t="s">
        <v>282</v>
      </c>
      <c r="H235" s="70">
        <v>1</v>
      </c>
      <c r="I235" s="70" t="s">
        <v>16</v>
      </c>
      <c r="J235" s="70" t="s">
        <v>283</v>
      </c>
      <c r="K235" s="132">
        <v>476244.87</v>
      </c>
      <c r="L235" s="73" t="s">
        <v>112</v>
      </c>
      <c r="M235" s="70" t="s">
        <v>93</v>
      </c>
      <c r="N235" s="75" t="s">
        <v>284</v>
      </c>
      <c r="O235" s="75" t="s">
        <v>285</v>
      </c>
      <c r="P235" s="76"/>
      <c r="Q235" s="76"/>
      <c r="R235" s="61">
        <f t="shared" si="17"/>
        <v>476244.87</v>
      </c>
      <c r="S235" s="78"/>
      <c r="T235" s="78"/>
      <c r="U235" s="78"/>
      <c r="V235" s="79"/>
      <c r="W235" s="49" t="str">
        <f t="shared" si="16"/>
        <v>-</v>
      </c>
      <c r="X235" s="54" t="str">
        <f t="shared" si="16"/>
        <v>-</v>
      </c>
      <c r="Y235" s="54" t="str">
        <f t="shared" si="16"/>
        <v>-</v>
      </c>
      <c r="Z235" s="54" t="str">
        <f t="shared" si="16"/>
        <v>-</v>
      </c>
      <c r="AA235" s="54" t="str">
        <f t="shared" si="16"/>
        <v>-</v>
      </c>
      <c r="AB235" s="70" t="s">
        <v>285</v>
      </c>
      <c r="AC235" s="70" t="s">
        <v>285</v>
      </c>
      <c r="AD235" s="70" t="s">
        <v>285</v>
      </c>
      <c r="AE235" s="9">
        <f t="shared" si="12"/>
        <v>0</v>
      </c>
    </row>
    <row r="236" spans="1:138" ht="45" hidden="1" x14ac:dyDescent="0.25">
      <c r="A236" s="70">
        <v>211</v>
      </c>
      <c r="B236" s="134" t="s">
        <v>334</v>
      </c>
      <c r="C236" s="134" t="s">
        <v>337</v>
      </c>
      <c r="D236" s="135" t="s">
        <v>702</v>
      </c>
      <c r="E236" s="136" t="s">
        <v>703</v>
      </c>
      <c r="F236" s="137">
        <v>876</v>
      </c>
      <c r="G236" s="70" t="s">
        <v>323</v>
      </c>
      <c r="H236" s="80">
        <v>1</v>
      </c>
      <c r="I236" s="70" t="s">
        <v>16</v>
      </c>
      <c r="J236" s="70" t="s">
        <v>283</v>
      </c>
      <c r="K236" s="132">
        <v>120163.81</v>
      </c>
      <c r="L236" s="80" t="s">
        <v>112</v>
      </c>
      <c r="M236" s="80" t="s">
        <v>93</v>
      </c>
      <c r="N236" s="75" t="s">
        <v>284</v>
      </c>
      <c r="O236" s="80" t="s">
        <v>285</v>
      </c>
      <c r="P236" s="76"/>
      <c r="Q236" s="76"/>
      <c r="R236" s="61">
        <f t="shared" si="17"/>
        <v>120163.81</v>
      </c>
      <c r="S236" s="78"/>
      <c r="T236" s="78"/>
      <c r="U236" s="78"/>
      <c r="V236" s="79"/>
      <c r="W236" s="49" t="str">
        <f t="shared" si="16"/>
        <v>-</v>
      </c>
      <c r="X236" s="54" t="str">
        <f t="shared" si="16"/>
        <v>-</v>
      </c>
      <c r="Y236" s="54" t="str">
        <f t="shared" si="16"/>
        <v>-</v>
      </c>
      <c r="Z236" s="54" t="str">
        <f t="shared" si="16"/>
        <v>-</v>
      </c>
      <c r="AA236" s="54" t="str">
        <f t="shared" si="16"/>
        <v>-</v>
      </c>
      <c r="AB236" s="80" t="s">
        <v>285</v>
      </c>
      <c r="AC236" s="70" t="s">
        <v>285</v>
      </c>
      <c r="AD236" s="70" t="s">
        <v>285</v>
      </c>
      <c r="AE236" s="9">
        <f t="shared" si="12"/>
        <v>0</v>
      </c>
    </row>
    <row r="237" spans="1:138" ht="45" hidden="1" x14ac:dyDescent="0.25">
      <c r="A237" s="70">
        <v>212</v>
      </c>
      <c r="B237" s="71" t="s">
        <v>97</v>
      </c>
      <c r="C237" s="71" t="s">
        <v>704</v>
      </c>
      <c r="D237" s="72" t="s">
        <v>705</v>
      </c>
      <c r="E237" s="71" t="s">
        <v>345</v>
      </c>
      <c r="F237" s="73" t="s">
        <v>79</v>
      </c>
      <c r="G237" s="70" t="s">
        <v>323</v>
      </c>
      <c r="H237" s="70">
        <v>1</v>
      </c>
      <c r="I237" s="70" t="s">
        <v>16</v>
      </c>
      <c r="J237" s="70" t="s">
        <v>283</v>
      </c>
      <c r="K237" s="132">
        <v>495000</v>
      </c>
      <c r="L237" s="73" t="s">
        <v>112</v>
      </c>
      <c r="M237" s="70" t="s">
        <v>140</v>
      </c>
      <c r="N237" s="75" t="s">
        <v>284</v>
      </c>
      <c r="O237" s="75" t="s">
        <v>285</v>
      </c>
      <c r="P237" s="76"/>
      <c r="Q237" s="76"/>
      <c r="R237" s="61">
        <f t="shared" si="17"/>
        <v>495000</v>
      </c>
      <c r="S237" s="78"/>
      <c r="T237" s="78"/>
      <c r="U237" s="78"/>
      <c r="V237" s="79"/>
      <c r="W237" s="49" t="str">
        <f t="shared" si="16"/>
        <v>-</v>
      </c>
      <c r="X237" s="54" t="str">
        <f t="shared" si="16"/>
        <v>-</v>
      </c>
      <c r="Y237" s="54" t="str">
        <f t="shared" si="16"/>
        <v>-</v>
      </c>
      <c r="Z237" s="54" t="str">
        <f t="shared" si="16"/>
        <v>-</v>
      </c>
      <c r="AA237" s="54" t="str">
        <f t="shared" si="16"/>
        <v>-</v>
      </c>
      <c r="AB237" s="70" t="s">
        <v>285</v>
      </c>
      <c r="AC237" s="70" t="s">
        <v>285</v>
      </c>
      <c r="AD237" s="70" t="s">
        <v>285</v>
      </c>
      <c r="AE237" s="9">
        <f t="shared" si="12"/>
        <v>0</v>
      </c>
    </row>
    <row r="238" spans="1:138" ht="15.75" hidden="1" customHeight="1" x14ac:dyDescent="0.25">
      <c r="A238" s="70">
        <v>213</v>
      </c>
      <c r="B238" s="71" t="s">
        <v>97</v>
      </c>
      <c r="C238" s="71" t="s">
        <v>131</v>
      </c>
      <c r="D238" s="72" t="s">
        <v>706</v>
      </c>
      <c r="E238" s="71" t="s">
        <v>442</v>
      </c>
      <c r="F238" s="73">
        <v>876</v>
      </c>
      <c r="G238" s="70" t="s">
        <v>323</v>
      </c>
      <c r="H238" s="70">
        <v>1</v>
      </c>
      <c r="I238" s="70" t="s">
        <v>16</v>
      </c>
      <c r="J238" s="70" t="s">
        <v>283</v>
      </c>
      <c r="K238" s="132">
        <v>304000</v>
      </c>
      <c r="L238" s="73" t="s">
        <v>150</v>
      </c>
      <c r="M238" s="70" t="s">
        <v>93</v>
      </c>
      <c r="N238" s="75" t="s">
        <v>284</v>
      </c>
      <c r="O238" s="75" t="s">
        <v>285</v>
      </c>
      <c r="P238" s="76"/>
      <c r="Q238" s="76"/>
      <c r="R238" s="61">
        <f t="shared" si="17"/>
        <v>304000</v>
      </c>
      <c r="S238" s="78"/>
      <c r="T238" s="78"/>
      <c r="U238" s="78"/>
      <c r="V238" s="79"/>
      <c r="W238" s="49" t="str">
        <f t="shared" si="16"/>
        <v>-</v>
      </c>
      <c r="X238" s="54" t="str">
        <f t="shared" si="16"/>
        <v>-</v>
      </c>
      <c r="Y238" s="54" t="str">
        <f t="shared" si="16"/>
        <v>-</v>
      </c>
      <c r="Z238" s="54" t="str">
        <f t="shared" si="16"/>
        <v>-</v>
      </c>
      <c r="AA238" s="54" t="str">
        <f t="shared" si="16"/>
        <v>-</v>
      </c>
      <c r="AB238" s="70" t="s">
        <v>285</v>
      </c>
      <c r="AC238" s="70" t="s">
        <v>285</v>
      </c>
      <c r="AD238" s="70" t="s">
        <v>285</v>
      </c>
      <c r="AE238" s="9">
        <f t="shared" si="12"/>
        <v>0</v>
      </c>
    </row>
    <row r="239" spans="1:138" ht="45" hidden="1" x14ac:dyDescent="0.25">
      <c r="A239" s="70">
        <v>214</v>
      </c>
      <c r="B239" s="71" t="s">
        <v>627</v>
      </c>
      <c r="C239" s="71" t="s">
        <v>707</v>
      </c>
      <c r="D239" s="72" t="s">
        <v>708</v>
      </c>
      <c r="E239" s="71" t="s">
        <v>78</v>
      </c>
      <c r="F239" s="73">
        <v>876</v>
      </c>
      <c r="G239" s="70" t="s">
        <v>323</v>
      </c>
      <c r="H239" s="70" t="s">
        <v>44</v>
      </c>
      <c r="I239" s="70" t="s">
        <v>16</v>
      </c>
      <c r="J239" s="70" t="s">
        <v>283</v>
      </c>
      <c r="K239" s="132">
        <v>300000</v>
      </c>
      <c r="L239" s="73" t="s">
        <v>150</v>
      </c>
      <c r="M239" s="70" t="s">
        <v>213</v>
      </c>
      <c r="N239" s="75" t="s">
        <v>284</v>
      </c>
      <c r="O239" s="75" t="s">
        <v>285</v>
      </c>
      <c r="P239" s="76"/>
      <c r="Q239" s="76"/>
      <c r="R239" s="61">
        <f t="shared" si="17"/>
        <v>300000</v>
      </c>
      <c r="S239" s="78"/>
      <c r="T239" s="78"/>
      <c r="U239" s="78"/>
      <c r="V239" s="79"/>
      <c r="W239" s="49" t="str">
        <f t="shared" si="16"/>
        <v>-</v>
      </c>
      <c r="X239" s="54" t="str">
        <f t="shared" si="16"/>
        <v>-</v>
      </c>
      <c r="Y239" s="54" t="str">
        <f t="shared" si="16"/>
        <v>-</v>
      </c>
      <c r="Z239" s="54" t="str">
        <f t="shared" si="16"/>
        <v>-</v>
      </c>
      <c r="AA239" s="54" t="str">
        <f t="shared" si="16"/>
        <v>-</v>
      </c>
      <c r="AB239" s="75" t="s">
        <v>285</v>
      </c>
      <c r="AC239" s="70" t="s">
        <v>285</v>
      </c>
      <c r="AD239" s="70" t="s">
        <v>285</v>
      </c>
      <c r="AE239" s="9">
        <f t="shared" si="12"/>
        <v>0</v>
      </c>
    </row>
    <row r="240" spans="1:138" ht="45" hidden="1" x14ac:dyDescent="0.25">
      <c r="A240" s="70">
        <v>215</v>
      </c>
      <c r="B240" s="71" t="s">
        <v>709</v>
      </c>
      <c r="C240" s="71" t="s">
        <v>710</v>
      </c>
      <c r="D240" s="72" t="s">
        <v>711</v>
      </c>
      <c r="E240" s="71" t="s">
        <v>442</v>
      </c>
      <c r="F240" s="73">
        <v>166</v>
      </c>
      <c r="G240" s="70" t="s">
        <v>290</v>
      </c>
      <c r="H240" s="70">
        <v>10000</v>
      </c>
      <c r="I240" s="70" t="s">
        <v>16</v>
      </c>
      <c r="J240" s="70" t="s">
        <v>283</v>
      </c>
      <c r="K240" s="132">
        <v>100000</v>
      </c>
      <c r="L240" s="73" t="s">
        <v>140</v>
      </c>
      <c r="M240" s="70" t="s">
        <v>93</v>
      </c>
      <c r="N240" s="75" t="s">
        <v>284</v>
      </c>
      <c r="O240" s="75" t="s">
        <v>285</v>
      </c>
      <c r="P240" s="76"/>
      <c r="Q240" s="76"/>
      <c r="R240" s="61">
        <f t="shared" si="17"/>
        <v>100000</v>
      </c>
      <c r="S240" s="78"/>
      <c r="T240" s="78"/>
      <c r="U240" s="78"/>
      <c r="V240" s="79"/>
      <c r="W240" s="49" t="str">
        <f t="shared" si="16"/>
        <v>-</v>
      </c>
      <c r="X240" s="54" t="str">
        <f t="shared" si="16"/>
        <v>-</v>
      </c>
      <c r="Y240" s="54" t="str">
        <f t="shared" si="16"/>
        <v>-</v>
      </c>
      <c r="Z240" s="54" t="str">
        <f t="shared" si="16"/>
        <v>-</v>
      </c>
      <c r="AA240" s="54" t="str">
        <f t="shared" si="16"/>
        <v>-</v>
      </c>
      <c r="AB240" s="75" t="s">
        <v>285</v>
      </c>
      <c r="AC240" s="70" t="s">
        <v>285</v>
      </c>
      <c r="AD240" s="70" t="s">
        <v>285</v>
      </c>
      <c r="AE240" s="9">
        <f t="shared" si="12"/>
        <v>0</v>
      </c>
    </row>
    <row r="241" spans="1:141" ht="16.5" hidden="1" customHeight="1" x14ac:dyDescent="0.25">
      <c r="A241" s="70">
        <v>216</v>
      </c>
      <c r="B241" s="71" t="s">
        <v>712</v>
      </c>
      <c r="C241" s="71" t="s">
        <v>713</v>
      </c>
      <c r="D241" s="72" t="s">
        <v>714</v>
      </c>
      <c r="E241" s="71" t="s">
        <v>442</v>
      </c>
      <c r="F241" s="73">
        <v>796</v>
      </c>
      <c r="G241" s="133" t="s">
        <v>448</v>
      </c>
      <c r="H241" s="70">
        <v>1</v>
      </c>
      <c r="I241" s="70" t="s">
        <v>16</v>
      </c>
      <c r="J241" s="70" t="s">
        <v>283</v>
      </c>
      <c r="K241" s="132">
        <v>251000</v>
      </c>
      <c r="L241" s="73" t="s">
        <v>150</v>
      </c>
      <c r="M241" s="70" t="s">
        <v>93</v>
      </c>
      <c r="N241" s="75" t="s">
        <v>284</v>
      </c>
      <c r="O241" s="75" t="s">
        <v>285</v>
      </c>
      <c r="P241" s="76"/>
      <c r="Q241" s="76"/>
      <c r="R241" s="61">
        <f t="shared" si="17"/>
        <v>251000</v>
      </c>
      <c r="S241" s="78"/>
      <c r="T241" s="78"/>
      <c r="U241" s="78"/>
      <c r="V241" s="79"/>
      <c r="W241" s="49" t="str">
        <f t="shared" si="16"/>
        <v>-</v>
      </c>
      <c r="X241" s="54" t="str">
        <f t="shared" si="16"/>
        <v>-</v>
      </c>
      <c r="Y241" s="54" t="str">
        <f t="shared" si="16"/>
        <v>-</v>
      </c>
      <c r="Z241" s="54" t="str">
        <f t="shared" si="16"/>
        <v>-</v>
      </c>
      <c r="AA241" s="54" t="str">
        <f t="shared" si="16"/>
        <v>-</v>
      </c>
      <c r="AB241" s="75" t="s">
        <v>285</v>
      </c>
      <c r="AC241" s="70" t="s">
        <v>285</v>
      </c>
      <c r="AD241" s="70" t="s">
        <v>285</v>
      </c>
      <c r="AE241" s="9">
        <f t="shared" si="12"/>
        <v>0</v>
      </c>
    </row>
    <row r="242" spans="1:141" ht="12.75" x14ac:dyDescent="0.25">
      <c r="A242" s="48"/>
      <c r="B242" s="48"/>
      <c r="C242" s="60"/>
      <c r="D242" s="60"/>
      <c r="E242" s="60"/>
      <c r="F242" s="48"/>
      <c r="G242" s="48"/>
      <c r="H242" s="48"/>
      <c r="I242" s="48"/>
      <c r="J242" s="48"/>
      <c r="K242" s="62"/>
      <c r="L242" s="63"/>
      <c r="M242" s="63"/>
      <c r="N242" s="48"/>
      <c r="O242" s="48"/>
      <c r="P242" s="48"/>
      <c r="Q242" s="48"/>
      <c r="R242" s="61"/>
      <c r="S242" s="114"/>
      <c r="T242" s="49"/>
      <c r="U242" s="49"/>
      <c r="V242" s="49"/>
      <c r="W242" s="49">
        <f t="shared" si="14"/>
        <v>0</v>
      </c>
      <c r="X242" s="54">
        <f t="shared" si="14"/>
        <v>0</v>
      </c>
      <c r="Y242" s="54">
        <f t="shared" si="14"/>
        <v>0</v>
      </c>
      <c r="Z242" s="54">
        <f t="shared" si="14"/>
        <v>0</v>
      </c>
      <c r="AA242" s="54">
        <f t="shared" si="14"/>
        <v>0</v>
      </c>
      <c r="AB242" s="55"/>
      <c r="AC242" s="55"/>
      <c r="AD242" s="57"/>
      <c r="AE242" s="9">
        <f t="shared" si="12"/>
        <v>1</v>
      </c>
    </row>
    <row r="243" spans="1:141" ht="12.75" x14ac:dyDescent="0.25">
      <c r="A243" s="138"/>
      <c r="B243" s="76"/>
      <c r="C243" s="139"/>
      <c r="D243" s="118"/>
      <c r="E243" s="110"/>
      <c r="F243" s="119"/>
      <c r="G243" s="76"/>
      <c r="H243" s="76"/>
      <c r="I243" s="76"/>
      <c r="J243" s="76"/>
      <c r="K243" s="129"/>
      <c r="L243" s="112"/>
      <c r="M243" s="112"/>
      <c r="N243" s="140"/>
      <c r="O243" s="76"/>
      <c r="P243" s="76"/>
      <c r="Q243" s="76"/>
      <c r="R243" s="77"/>
      <c r="S243" s="141"/>
      <c r="T243" s="78"/>
      <c r="U243" s="78"/>
      <c r="V243" s="79"/>
      <c r="W243" s="49">
        <f t="shared" si="14"/>
        <v>0</v>
      </c>
      <c r="X243" s="54">
        <f t="shared" si="14"/>
        <v>0</v>
      </c>
      <c r="Y243" s="54">
        <f t="shared" si="14"/>
        <v>0</v>
      </c>
      <c r="Z243" s="54">
        <f t="shared" si="14"/>
        <v>0</v>
      </c>
      <c r="AA243" s="54">
        <f t="shared" si="14"/>
        <v>0</v>
      </c>
      <c r="AB243" s="142"/>
      <c r="AC243" s="142"/>
      <c r="AD243" s="76"/>
      <c r="AE243" s="9">
        <f t="shared" si="12"/>
        <v>1</v>
      </c>
    </row>
    <row r="244" spans="1:141" ht="15" x14ac:dyDescent="0.25">
      <c r="A244" s="199" t="s">
        <v>715</v>
      </c>
      <c r="B244" s="200"/>
      <c r="C244" s="143"/>
      <c r="D244" s="143"/>
      <c r="E244" s="143"/>
      <c r="F244" s="144"/>
      <c r="G244" s="144"/>
      <c r="H244" s="144"/>
      <c r="I244" s="144"/>
      <c r="J244" s="144"/>
      <c r="K244" s="145">
        <f>SUM(K22:K243)</f>
        <v>674349240.30279982</v>
      </c>
      <c r="L244" s="146"/>
      <c r="M244" s="146"/>
      <c r="N244" s="144"/>
      <c r="O244" s="144"/>
      <c r="P244" s="144"/>
      <c r="Q244" s="144"/>
      <c r="R244" s="147">
        <f>SUM(R22:R243)</f>
        <v>522249696.10946667</v>
      </c>
      <c r="S244" s="148">
        <f>SUM(S22:S243)</f>
        <v>39639405.553333335</v>
      </c>
      <c r="T244" s="149">
        <f>SUM(T22:T243)</f>
        <v>3566750</v>
      </c>
      <c r="U244" s="149"/>
      <c r="V244" s="149"/>
      <c r="W244" s="149">
        <f>SUM(W22:W243)</f>
        <v>131401776.77666669</v>
      </c>
      <c r="X244" s="149">
        <f>SUM(X22:X243)</f>
        <v>18952083.333333336</v>
      </c>
      <c r="Y244" s="149">
        <f>SUM(Y22:Y243)</f>
        <v>3400000</v>
      </c>
      <c r="Z244" s="149">
        <f>SUM(Z22:Z243)</f>
        <v>0</v>
      </c>
      <c r="AA244" s="149">
        <f>SUM(AA22:AA243)</f>
        <v>0</v>
      </c>
      <c r="AB244" s="150"/>
      <c r="AC244" s="150"/>
      <c r="AD244" s="151"/>
      <c r="AE244" s="152">
        <f>SUMIF(AE22:AE243,"0",R22:R243)</f>
        <v>101148680.99000001</v>
      </c>
    </row>
    <row r="245" spans="1:141" ht="15" customHeight="1" x14ac:dyDescent="0.25">
      <c r="A245" s="153"/>
      <c r="B245" s="23"/>
      <c r="C245" s="23"/>
      <c r="D245" s="23"/>
      <c r="E245" s="23"/>
      <c r="F245" s="153"/>
      <c r="G245" s="153"/>
      <c r="H245" s="153"/>
      <c r="I245" s="153"/>
      <c r="J245" s="153"/>
      <c r="K245" s="154"/>
      <c r="L245" s="155"/>
      <c r="M245" s="155"/>
      <c r="N245" s="153"/>
      <c r="O245" s="153"/>
      <c r="P245" s="153"/>
      <c r="Q245" s="153"/>
      <c r="R245" s="156"/>
      <c r="S245" s="156"/>
      <c r="T245" s="156"/>
      <c r="U245" s="156"/>
      <c r="V245" s="156"/>
      <c r="Y245" s="157"/>
      <c r="Z245" s="157"/>
      <c r="AA245" s="157"/>
      <c r="AB245" s="158"/>
      <c r="AC245" s="158"/>
      <c r="AD245" s="159"/>
      <c r="AE245" s="152">
        <f>SUMIFS(R22:R243,AB22:AB243,"нет",AC22:AC243,"нет")</f>
        <v>101148680.99000001</v>
      </c>
    </row>
    <row r="246" spans="1:141" ht="12.75" x14ac:dyDescent="0.2">
      <c r="B246" s="160" t="s">
        <v>716</v>
      </c>
      <c r="C246" s="59"/>
      <c r="D246" s="161"/>
      <c r="E246" s="162"/>
      <c r="F246" s="163"/>
      <c r="G246" s="59"/>
      <c r="H246" s="59"/>
      <c r="I246" s="59"/>
      <c r="J246" s="59"/>
      <c r="K246" s="164"/>
      <c r="L246" s="59"/>
      <c r="M246" s="59"/>
      <c r="N246" s="59"/>
      <c r="O246" s="59"/>
      <c r="P246" s="59"/>
      <c r="Q246" s="59"/>
      <c r="X246" s="164">
        <f>B256-X244</f>
        <v>112449693.44333336</v>
      </c>
      <c r="AE246" s="152"/>
    </row>
    <row r="247" spans="1:141" ht="15" x14ac:dyDescent="0.2">
      <c r="B247" s="160" t="s">
        <v>717</v>
      </c>
      <c r="C247" s="59"/>
      <c r="D247" s="161"/>
      <c r="E247" s="162"/>
      <c r="F247" s="163"/>
      <c r="G247" s="59"/>
      <c r="H247" s="59"/>
      <c r="I247" s="59"/>
      <c r="J247" s="59"/>
      <c r="K247" s="164"/>
      <c r="L247" s="59"/>
      <c r="M247" s="59"/>
      <c r="N247" s="59"/>
      <c r="O247" s="59"/>
      <c r="P247" s="59"/>
      <c r="Q247" s="59"/>
      <c r="R247" s="163" t="s">
        <v>718</v>
      </c>
      <c r="S247" s="165" t="s">
        <v>719</v>
      </c>
      <c r="T247" s="166" t="s">
        <v>720</v>
      </c>
      <c r="U247" s="166"/>
      <c r="V247" s="167"/>
      <c r="AE247" s="152" t="b">
        <f>IF(AE244-AE245=0,TRUE,FALSE)</f>
        <v>1</v>
      </c>
    </row>
    <row r="248" spans="1:141" ht="15" customHeight="1" x14ac:dyDescent="0.2">
      <c r="B248" s="160" t="s">
        <v>721</v>
      </c>
      <c r="C248" s="59"/>
      <c r="D248" s="168">
        <f>R244</f>
        <v>522249696.10946667</v>
      </c>
      <c r="E248" s="160" t="s">
        <v>722</v>
      </c>
      <c r="F248" s="163"/>
      <c r="G248" s="59"/>
      <c r="H248" s="59"/>
      <c r="I248" s="59"/>
      <c r="J248" s="59"/>
      <c r="K248" s="164"/>
      <c r="L248" s="59"/>
      <c r="M248" s="59"/>
      <c r="N248" s="59"/>
      <c r="O248" s="59"/>
      <c r="P248" s="59"/>
      <c r="Q248" s="59"/>
      <c r="R248" s="81">
        <f>R244</f>
        <v>522249696.10946667</v>
      </c>
      <c r="S248" s="167">
        <v>521571286.45999998</v>
      </c>
      <c r="T248" s="169">
        <f>S248-R248</f>
        <v>-678409.6494666934</v>
      </c>
      <c r="U248" s="169"/>
      <c r="V248" s="169"/>
      <c r="AE248" s="152"/>
    </row>
    <row r="249" spans="1:141" ht="12.75" x14ac:dyDescent="0.2">
      <c r="B249" s="160"/>
      <c r="C249" s="59"/>
      <c r="D249" s="170"/>
      <c r="E249" s="160"/>
      <c r="F249" s="163"/>
      <c r="G249" s="59"/>
      <c r="H249" s="59"/>
      <c r="I249" s="59"/>
      <c r="J249" s="59"/>
      <c r="K249" s="164"/>
      <c r="L249" s="59"/>
      <c r="M249" s="59"/>
      <c r="N249" s="59"/>
      <c r="O249" s="59"/>
      <c r="P249" s="59"/>
      <c r="Q249" s="59"/>
      <c r="R249" s="81"/>
      <c r="S249" s="167"/>
      <c r="T249" s="169"/>
      <c r="U249" s="169"/>
      <c r="V249" s="169"/>
      <c r="AE249" s="152"/>
    </row>
    <row r="250" spans="1:141" ht="12.75" x14ac:dyDescent="0.2">
      <c r="B250" s="160" t="s">
        <v>723</v>
      </c>
      <c r="C250" s="59"/>
      <c r="D250" s="161"/>
      <c r="E250" s="162"/>
      <c r="F250" s="163"/>
      <c r="G250" s="59"/>
      <c r="H250" s="59"/>
      <c r="I250" s="59"/>
      <c r="J250" s="59"/>
      <c r="K250" s="164"/>
      <c r="L250" s="59"/>
      <c r="M250" s="59"/>
      <c r="N250" s="59"/>
      <c r="O250" s="59"/>
      <c r="P250" s="59"/>
      <c r="Q250" s="59"/>
      <c r="R250" s="171">
        <f>R244-W244-AE244</f>
        <v>289699238.34279996</v>
      </c>
      <c r="S250" s="172">
        <v>289020828.69</v>
      </c>
      <c r="T250" s="169">
        <f>S250-R250</f>
        <v>-678409.65279996395</v>
      </c>
      <c r="U250" s="169"/>
      <c r="V250" s="169"/>
      <c r="AE250" s="152">
        <f>AE245-AE244</f>
        <v>0</v>
      </c>
    </row>
    <row r="251" spans="1:141" ht="12.75" x14ac:dyDescent="0.2">
      <c r="B251" s="160" t="s">
        <v>724</v>
      </c>
      <c r="C251" s="59"/>
      <c r="D251" s="161"/>
      <c r="E251" s="161"/>
      <c r="F251" s="163"/>
      <c r="G251" s="59"/>
      <c r="H251" s="201">
        <f>R244-W244-AE244</f>
        <v>289699238.34279996</v>
      </c>
      <c r="I251" s="201"/>
      <c r="J251" s="160" t="s">
        <v>722</v>
      </c>
      <c r="K251" s="164"/>
      <c r="L251" s="59"/>
      <c r="M251" s="59"/>
      <c r="N251" s="59"/>
      <c r="O251" s="59"/>
      <c r="P251" s="59"/>
      <c r="Q251" s="59"/>
      <c r="R251" s="81"/>
      <c r="S251" s="167"/>
      <c r="T251" s="169"/>
      <c r="U251" s="169"/>
      <c r="V251" s="169"/>
    </row>
    <row r="252" spans="1:141" ht="13.5" customHeight="1" x14ac:dyDescent="0.2">
      <c r="B252" s="160"/>
      <c r="C252" s="59"/>
      <c r="D252" s="161"/>
      <c r="E252" s="161"/>
      <c r="F252" s="163"/>
      <c r="G252" s="59"/>
      <c r="H252" s="173"/>
      <c r="I252" s="173"/>
      <c r="J252" s="160"/>
      <c r="K252" s="164"/>
      <c r="L252" s="59"/>
      <c r="M252" s="59"/>
      <c r="N252" s="59"/>
      <c r="O252" s="59"/>
      <c r="P252" s="59"/>
      <c r="Q252" s="59"/>
      <c r="R252" s="81"/>
      <c r="S252" s="167"/>
      <c r="T252" s="169"/>
      <c r="U252" s="169"/>
      <c r="V252" s="169"/>
      <c r="W252" s="174"/>
      <c r="X252" s="175"/>
    </row>
    <row r="253" spans="1:141" s="124" customFormat="1" ht="12.75" x14ac:dyDescent="0.2">
      <c r="A253" s="10"/>
      <c r="B253" s="160" t="s">
        <v>725</v>
      </c>
      <c r="C253" s="59"/>
      <c r="D253" s="161"/>
      <c r="E253" s="162"/>
      <c r="F253" s="163"/>
      <c r="G253" s="59"/>
      <c r="H253" s="59"/>
      <c r="I253" s="59"/>
      <c r="J253" s="59"/>
      <c r="K253" s="164"/>
      <c r="L253" s="59"/>
      <c r="M253" s="59"/>
      <c r="N253" s="59"/>
      <c r="O253" s="59"/>
      <c r="P253" s="59"/>
      <c r="Q253" s="59"/>
      <c r="R253" s="81"/>
      <c r="S253" s="167"/>
      <c r="T253" s="169"/>
      <c r="U253" s="169"/>
      <c r="V253" s="169"/>
      <c r="W253" s="7"/>
      <c r="X253" s="176"/>
      <c r="Y253" s="7"/>
      <c r="Z253" s="7"/>
      <c r="AA253" s="7"/>
      <c r="AB253" s="15"/>
      <c r="AC253" s="15"/>
      <c r="AD253" s="9"/>
      <c r="AE253" s="9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</row>
    <row r="254" spans="1:141" s="124" customFormat="1" ht="15.75" x14ac:dyDescent="0.2">
      <c r="A254" s="10"/>
      <c r="B254" s="177" t="s">
        <v>726</v>
      </c>
      <c r="C254" s="59"/>
      <c r="D254" s="161"/>
      <c r="E254" s="160"/>
      <c r="F254" s="163"/>
      <c r="G254" s="59"/>
      <c r="H254" s="59"/>
      <c r="I254" s="59"/>
      <c r="J254" s="59"/>
      <c r="K254" s="164"/>
      <c r="L254" s="59"/>
      <c r="M254" s="59"/>
      <c r="N254" s="59"/>
      <c r="O254" s="59"/>
      <c r="P254" s="59"/>
      <c r="Q254" s="59"/>
      <c r="R254" s="81">
        <f>W244</f>
        <v>131401776.77666669</v>
      </c>
      <c r="S254" s="167">
        <v>131401776.78</v>
      </c>
      <c r="T254" s="169">
        <f>S254-R254</f>
        <v>3.3333152532577515E-3</v>
      </c>
      <c r="U254" s="169"/>
      <c r="V254" s="169"/>
      <c r="W254" s="157"/>
      <c r="X254" s="175"/>
      <c r="Y254" s="7"/>
      <c r="Z254" s="7"/>
      <c r="AA254" s="7"/>
      <c r="AB254" s="15"/>
      <c r="AC254" s="15"/>
      <c r="AD254" s="9"/>
      <c r="AE254" s="9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</row>
    <row r="255" spans="1:141" s="124" customFormat="1" ht="17.25" customHeight="1" x14ac:dyDescent="0.2">
      <c r="A255" s="10"/>
      <c r="B255" s="160" t="s">
        <v>727</v>
      </c>
      <c r="C255" s="59"/>
      <c r="D255" s="161"/>
      <c r="E255" s="160"/>
      <c r="F255" s="163"/>
      <c r="G255" s="59"/>
      <c r="H255" s="59"/>
      <c r="I255" s="59"/>
      <c r="J255" s="59"/>
      <c r="K255" s="164"/>
      <c r="L255" s="59"/>
      <c r="M255" s="59"/>
      <c r="N255" s="59"/>
      <c r="O255" s="59"/>
      <c r="P255" s="59"/>
      <c r="Q255" s="59"/>
      <c r="R255" s="178">
        <f>R254/(R248-R250)</f>
        <v>0.56504630452506266</v>
      </c>
      <c r="S255" s="179">
        <v>0.5655</v>
      </c>
      <c r="T255" s="180">
        <f>S255-R255</f>
        <v>4.5369547493734341E-4</v>
      </c>
      <c r="U255" s="180"/>
      <c r="V255" s="180"/>
      <c r="W255" s="174"/>
      <c r="X255" s="175"/>
      <c r="Y255" s="176"/>
      <c r="Z255" s="176"/>
      <c r="AA255" s="176"/>
      <c r="AB255" s="15"/>
      <c r="AC255" s="15"/>
      <c r="AD255" s="9"/>
      <c r="AE255" s="9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</row>
    <row r="256" spans="1:141" s="124" customFormat="1" ht="13.5" customHeight="1" x14ac:dyDescent="0.2">
      <c r="A256" s="10"/>
      <c r="B256" s="181">
        <f>W244</f>
        <v>131401776.77666669</v>
      </c>
      <c r="C256" s="161" t="s">
        <v>728</v>
      </c>
      <c r="D256" s="182">
        <f>B256/(D248-H251)</f>
        <v>0.56504630452506266</v>
      </c>
      <c r="E256" s="59" t="s">
        <v>729</v>
      </c>
      <c r="F256" s="163"/>
      <c r="G256" s="59"/>
      <c r="H256" s="59"/>
      <c r="I256" s="59"/>
      <c r="J256" s="59"/>
      <c r="K256" s="164"/>
      <c r="L256" s="59"/>
      <c r="M256" s="59"/>
      <c r="N256" s="59"/>
      <c r="O256" s="59"/>
      <c r="P256" s="59"/>
      <c r="Q256" s="59"/>
      <c r="R256" s="167"/>
      <c r="T256" s="7"/>
      <c r="U256" s="7"/>
      <c r="V256" s="7"/>
      <c r="W256" s="174"/>
      <c r="X256" s="175"/>
      <c r="Y256" s="176"/>
      <c r="Z256" s="176"/>
      <c r="AA256" s="176"/>
      <c r="AB256" s="15"/>
      <c r="AC256" s="15"/>
      <c r="AD256" s="9"/>
      <c r="AE256" s="9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</row>
    <row r="257" spans="1:141" s="124" customFormat="1" ht="15.75" x14ac:dyDescent="0.2">
      <c r="A257" s="10"/>
      <c r="B257" s="160" t="s">
        <v>730</v>
      </c>
      <c r="C257" s="59"/>
      <c r="D257" s="161"/>
      <c r="E257" s="162"/>
      <c r="F257" s="163"/>
      <c r="G257" s="59"/>
      <c r="H257" s="59"/>
      <c r="I257" s="59"/>
      <c r="J257" s="59"/>
      <c r="K257" s="164"/>
      <c r="L257" s="59"/>
      <c r="M257" s="59"/>
      <c r="N257" s="59"/>
      <c r="O257" s="59"/>
      <c r="P257" s="59"/>
      <c r="Q257" s="59"/>
      <c r="R257" s="7"/>
      <c r="T257" s="7"/>
      <c r="U257" s="7"/>
      <c r="V257" s="7"/>
      <c r="W257" s="174"/>
      <c r="X257" s="175"/>
      <c r="Y257" s="176"/>
      <c r="Z257" s="176"/>
      <c r="AA257" s="176"/>
      <c r="AB257" s="15"/>
      <c r="AC257" s="15"/>
      <c r="AD257" s="9"/>
      <c r="AE257" s="9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</row>
    <row r="258" spans="1:141" s="124" customFormat="1" ht="15.75" x14ac:dyDescent="0.2">
      <c r="A258" s="10"/>
      <c r="B258" s="160" t="s">
        <v>731</v>
      </c>
      <c r="C258" s="59"/>
      <c r="D258" s="160"/>
      <c r="E258" s="59"/>
      <c r="F258" s="163"/>
      <c r="G258" s="59"/>
      <c r="H258" s="59"/>
      <c r="I258" s="59"/>
      <c r="J258" s="59"/>
      <c r="K258" s="164"/>
      <c r="L258" s="59"/>
      <c r="M258" s="59"/>
      <c r="N258" s="59"/>
      <c r="O258" s="59"/>
      <c r="P258" s="59"/>
      <c r="Q258" s="59"/>
      <c r="R258" s="7"/>
      <c r="T258" s="7"/>
      <c r="U258" s="7"/>
      <c r="V258" s="7"/>
      <c r="W258" s="174"/>
      <c r="X258" s="175"/>
      <c r="Y258" s="7"/>
      <c r="Z258" s="7"/>
      <c r="AA258" s="7"/>
      <c r="AB258" s="15"/>
      <c r="AC258" s="15"/>
      <c r="AD258" s="9"/>
      <c r="AE258" s="9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</row>
    <row r="259" spans="1:141" s="124" customFormat="1" ht="12.75" x14ac:dyDescent="0.2">
      <c r="A259" s="10"/>
      <c r="B259" s="160"/>
      <c r="C259" s="59"/>
      <c r="D259" s="160"/>
      <c r="E259" s="59"/>
      <c r="F259" s="163"/>
      <c r="G259" s="59"/>
      <c r="H259" s="59"/>
      <c r="I259" s="59"/>
      <c r="J259" s="59"/>
      <c r="K259" s="164"/>
      <c r="L259" s="59"/>
      <c r="M259" s="59"/>
      <c r="N259" s="59"/>
      <c r="O259" s="59"/>
      <c r="P259" s="59"/>
      <c r="Q259" s="59"/>
      <c r="R259" s="7"/>
      <c r="T259" s="7"/>
      <c r="U259" s="7"/>
      <c r="V259" s="7"/>
      <c r="W259" s="7"/>
      <c r="X259" s="7"/>
      <c r="Y259" s="7"/>
      <c r="Z259" s="7"/>
      <c r="AA259" s="7"/>
      <c r="AB259" s="15"/>
      <c r="AC259" s="15"/>
      <c r="AD259" s="9"/>
      <c r="AE259" s="9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</row>
    <row r="260" spans="1:141" s="124" customFormat="1" ht="14.25" customHeight="1" x14ac:dyDescent="0.2">
      <c r="A260" s="10"/>
      <c r="B260" s="160" t="s">
        <v>732</v>
      </c>
      <c r="C260" s="59"/>
      <c r="D260" s="161"/>
      <c r="E260" s="162"/>
      <c r="F260" s="163"/>
      <c r="G260" s="59"/>
      <c r="H260" s="59"/>
      <c r="I260" s="59"/>
      <c r="J260" s="59"/>
      <c r="K260" s="164"/>
      <c r="L260" s="59"/>
      <c r="M260" s="59"/>
      <c r="N260" s="59"/>
      <c r="O260" s="59"/>
      <c r="P260" s="59"/>
      <c r="Q260" s="59"/>
      <c r="R260" s="7"/>
      <c r="T260" s="7"/>
      <c r="U260" s="7"/>
      <c r="V260" s="7"/>
      <c r="W260" s="174"/>
      <c r="X260" s="175"/>
      <c r="Y260" s="7"/>
      <c r="Z260" s="7"/>
      <c r="AA260" s="7"/>
      <c r="AB260" s="15"/>
      <c r="AC260" s="15"/>
      <c r="AD260" s="9"/>
      <c r="AE260" s="9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</row>
    <row r="261" spans="1:141" s="124" customFormat="1" ht="12.75" x14ac:dyDescent="0.2">
      <c r="A261" s="10"/>
      <c r="B261" s="177" t="s">
        <v>733</v>
      </c>
      <c r="C261" s="59"/>
      <c r="D261" s="161"/>
      <c r="E261" s="161"/>
      <c r="F261" s="163"/>
      <c r="G261" s="59"/>
      <c r="H261" s="59"/>
      <c r="I261" s="59"/>
      <c r="J261" s="59"/>
      <c r="K261" s="164"/>
      <c r="L261" s="59"/>
      <c r="M261" s="59"/>
      <c r="N261" s="59"/>
      <c r="O261" s="59"/>
      <c r="P261" s="59"/>
      <c r="Q261" s="59"/>
      <c r="R261" s="7"/>
      <c r="T261" s="7"/>
      <c r="U261" s="7"/>
      <c r="V261" s="7"/>
      <c r="W261" s="7"/>
      <c r="X261" s="7"/>
      <c r="Y261" s="7"/>
      <c r="Z261" s="7"/>
      <c r="AA261" s="7"/>
      <c r="AB261" s="15"/>
      <c r="AC261" s="15"/>
      <c r="AD261" s="9"/>
      <c r="AE261" s="9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</row>
    <row r="262" spans="1:141" s="124" customFormat="1" ht="12.75" x14ac:dyDescent="0.2">
      <c r="A262" s="10"/>
      <c r="B262" s="160" t="s">
        <v>734</v>
      </c>
      <c r="C262" s="59"/>
      <c r="D262" s="161"/>
      <c r="E262" s="161"/>
      <c r="F262" s="183">
        <v>0</v>
      </c>
      <c r="G262" s="160" t="s">
        <v>722</v>
      </c>
      <c r="H262" s="59"/>
      <c r="I262" s="59"/>
      <c r="J262" s="59"/>
      <c r="K262" s="164"/>
      <c r="L262" s="59"/>
      <c r="M262" s="59"/>
      <c r="N262" s="59"/>
      <c r="O262" s="59"/>
      <c r="P262" s="59"/>
      <c r="Q262" s="59"/>
      <c r="R262" s="7"/>
      <c r="T262" s="7"/>
      <c r="U262" s="7"/>
      <c r="V262" s="7"/>
      <c r="W262" s="7"/>
      <c r="X262" s="7"/>
      <c r="Y262" s="7"/>
      <c r="Z262" s="7"/>
      <c r="AA262" s="7"/>
      <c r="AB262" s="15"/>
      <c r="AC262" s="15"/>
      <c r="AD262" s="9"/>
      <c r="AE262" s="9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</row>
    <row r="263" spans="1:141" ht="12.75" x14ac:dyDescent="0.2">
      <c r="B263" s="160"/>
      <c r="C263" s="59"/>
      <c r="D263" s="161"/>
      <c r="E263" s="161"/>
      <c r="F263" s="153"/>
      <c r="G263" s="160"/>
      <c r="H263" s="59"/>
      <c r="I263" s="59"/>
      <c r="J263" s="59"/>
      <c r="K263" s="164"/>
      <c r="L263" s="59"/>
      <c r="M263" s="59"/>
      <c r="N263" s="59"/>
      <c r="O263" s="59"/>
      <c r="P263" s="59"/>
      <c r="Q263" s="59"/>
    </row>
    <row r="264" spans="1:141" ht="12.75" x14ac:dyDescent="0.2">
      <c r="B264" s="160" t="s">
        <v>735</v>
      </c>
      <c r="C264" s="59"/>
      <c r="D264" s="161"/>
      <c r="E264" s="162"/>
      <c r="F264" s="163"/>
      <c r="G264" s="59"/>
      <c r="H264" s="59"/>
      <c r="I264" s="59"/>
      <c r="J264" s="59"/>
      <c r="K264" s="164"/>
      <c r="L264" s="59"/>
      <c r="M264" s="59"/>
      <c r="N264" s="59"/>
      <c r="O264" s="59"/>
      <c r="P264" s="59"/>
      <c r="Q264" s="59"/>
    </row>
    <row r="265" spans="1:141" ht="12.75" x14ac:dyDescent="0.2">
      <c r="B265" s="160" t="s">
        <v>736</v>
      </c>
      <c r="C265" s="59"/>
      <c r="D265" s="161"/>
      <c r="E265" s="161"/>
      <c r="F265" s="163"/>
      <c r="G265" s="59"/>
      <c r="H265" s="59"/>
      <c r="I265" s="59"/>
      <c r="J265" s="59"/>
      <c r="K265" s="164"/>
      <c r="L265" s="59"/>
      <c r="M265" s="59"/>
      <c r="N265" s="59"/>
      <c r="O265" s="59"/>
      <c r="P265" s="59"/>
      <c r="Q265" s="59"/>
    </row>
    <row r="266" spans="1:141" ht="12.75" x14ac:dyDescent="0.2">
      <c r="B266" s="184">
        <v>0</v>
      </c>
      <c r="C266" s="160" t="s">
        <v>722</v>
      </c>
      <c r="D266" s="59"/>
      <c r="E266" s="160"/>
      <c r="F266" s="163"/>
      <c r="G266" s="59"/>
      <c r="H266" s="59"/>
      <c r="I266" s="59"/>
      <c r="J266" s="59"/>
      <c r="K266" s="164"/>
      <c r="L266" s="59"/>
      <c r="M266" s="59"/>
      <c r="N266" s="59"/>
      <c r="O266" s="59"/>
      <c r="P266" s="59"/>
      <c r="Q266" s="59"/>
    </row>
    <row r="267" spans="1:141" s="124" customFormat="1" ht="12.75" x14ac:dyDescent="0.2">
      <c r="A267" s="10"/>
      <c r="B267" s="185"/>
      <c r="C267" s="59"/>
      <c r="D267" s="160"/>
      <c r="E267" s="160"/>
      <c r="F267" s="163"/>
      <c r="G267" s="59"/>
      <c r="H267" s="59"/>
      <c r="I267" s="59"/>
      <c r="J267" s="59"/>
      <c r="K267" s="164"/>
      <c r="L267" s="59"/>
      <c r="M267" s="59"/>
      <c r="N267" s="59"/>
      <c r="O267" s="59"/>
      <c r="P267" s="59"/>
      <c r="Q267" s="59"/>
      <c r="R267" s="7"/>
      <c r="T267" s="7"/>
      <c r="U267" s="7"/>
      <c r="V267" s="7"/>
      <c r="W267" s="7"/>
      <c r="X267" s="7"/>
      <c r="Y267" s="7"/>
      <c r="Z267" s="7"/>
      <c r="AA267" s="7"/>
      <c r="AB267" s="15"/>
      <c r="AC267" s="15"/>
      <c r="AD267" s="9"/>
      <c r="AE267" s="9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</row>
    <row r="268" spans="1:141" s="124" customFormat="1" ht="12.75" x14ac:dyDescent="0.2">
      <c r="A268" s="10"/>
      <c r="B268" s="160" t="s">
        <v>737</v>
      </c>
      <c r="C268" s="59"/>
      <c r="D268" s="161"/>
      <c r="E268" s="162"/>
      <c r="F268" s="163"/>
      <c r="G268" s="59"/>
      <c r="H268" s="59"/>
      <c r="I268" s="59"/>
      <c r="J268" s="59"/>
      <c r="K268" s="164"/>
      <c r="L268" s="59"/>
      <c r="M268" s="59"/>
      <c r="N268" s="59"/>
      <c r="O268" s="59"/>
      <c r="P268" s="59"/>
      <c r="Q268" s="59"/>
      <c r="R268" s="7"/>
      <c r="T268" s="7"/>
      <c r="U268" s="7"/>
      <c r="V268" s="7"/>
      <c r="W268" s="7"/>
      <c r="X268" s="7"/>
      <c r="Y268" s="7"/>
      <c r="Z268" s="7"/>
      <c r="AA268" s="7"/>
      <c r="AB268" s="15"/>
      <c r="AC268" s="15"/>
      <c r="AD268" s="9"/>
      <c r="AE268" s="9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</row>
    <row r="269" spans="1:141" ht="21.75" customHeight="1" x14ac:dyDescent="0.2">
      <c r="B269" s="177" t="s">
        <v>738</v>
      </c>
      <c r="C269" s="59"/>
      <c r="D269" s="161"/>
      <c r="E269" s="161"/>
      <c r="F269" s="163"/>
      <c r="G269" s="59"/>
      <c r="H269" s="59"/>
      <c r="I269" s="59"/>
      <c r="J269" s="59"/>
      <c r="K269" s="164"/>
      <c r="L269" s="59"/>
      <c r="M269" s="59"/>
      <c r="N269" s="59"/>
      <c r="O269" s="59"/>
      <c r="P269" s="59"/>
      <c r="Q269" s="59"/>
    </row>
    <row r="270" spans="1:141" ht="12.75" x14ac:dyDescent="0.2">
      <c r="B270" s="160" t="s">
        <v>739</v>
      </c>
      <c r="C270" s="59"/>
      <c r="D270" s="161"/>
      <c r="E270" s="161"/>
      <c r="F270" s="163"/>
      <c r="G270" s="59"/>
      <c r="H270" s="59"/>
      <c r="I270" s="59"/>
      <c r="J270" s="59"/>
      <c r="K270" s="164"/>
      <c r="L270" s="59"/>
      <c r="M270" s="59"/>
      <c r="N270" s="59"/>
      <c r="O270" s="59"/>
      <c r="P270" s="59"/>
      <c r="Q270" s="59"/>
    </row>
    <row r="271" spans="1:141" ht="12.75" x14ac:dyDescent="0.2">
      <c r="B271" s="160"/>
      <c r="C271" s="59"/>
      <c r="D271" s="161"/>
      <c r="E271" s="161"/>
      <c r="F271" s="163"/>
      <c r="G271" s="59"/>
      <c r="H271" s="59"/>
      <c r="I271" s="59"/>
      <c r="J271" s="59"/>
      <c r="K271" s="164"/>
      <c r="L271" s="59"/>
      <c r="M271" s="59"/>
      <c r="N271" s="59"/>
      <c r="O271" s="59"/>
      <c r="P271" s="59"/>
      <c r="Q271" s="59"/>
    </row>
    <row r="272" spans="1:141" ht="12.75" x14ac:dyDescent="0.2">
      <c r="B272" s="160" t="s">
        <v>740</v>
      </c>
      <c r="C272" s="59"/>
      <c r="D272" s="161"/>
      <c r="E272" s="162"/>
      <c r="F272" s="163"/>
      <c r="G272" s="59"/>
      <c r="H272" s="59"/>
      <c r="I272" s="59"/>
      <c r="J272" s="59"/>
      <c r="K272" s="164"/>
      <c r="L272" s="59"/>
      <c r="M272" s="59"/>
      <c r="N272" s="59"/>
      <c r="O272" s="59"/>
      <c r="P272" s="59"/>
      <c r="Q272" s="59"/>
    </row>
    <row r="273" spans="1:31" s="124" customFormat="1" ht="12.75" x14ac:dyDescent="0.2">
      <c r="A273" s="10"/>
      <c r="B273" s="160" t="s">
        <v>741</v>
      </c>
      <c r="C273" s="59"/>
      <c r="D273" s="161"/>
      <c r="E273" s="161"/>
      <c r="F273" s="163"/>
      <c r="G273" s="59"/>
      <c r="H273" s="59"/>
      <c r="I273" s="59"/>
      <c r="J273" s="59"/>
      <c r="K273" s="164"/>
      <c r="L273" s="59"/>
      <c r="M273" s="59"/>
      <c r="N273" s="59"/>
      <c r="O273" s="59"/>
      <c r="P273" s="59"/>
      <c r="Q273" s="59"/>
      <c r="R273" s="7"/>
      <c r="T273" s="7"/>
      <c r="U273" s="7"/>
      <c r="V273" s="7"/>
      <c r="W273" s="7"/>
      <c r="X273" s="7"/>
      <c r="Y273" s="7"/>
      <c r="Z273" s="7"/>
      <c r="AA273" s="7"/>
      <c r="AB273" s="15"/>
      <c r="AC273" s="15"/>
      <c r="AD273" s="9"/>
      <c r="AE273" s="9"/>
    </row>
    <row r="274" spans="1:31" s="124" customFormat="1" ht="12.75" x14ac:dyDescent="0.25">
      <c r="A274" s="10"/>
      <c r="B274" s="59"/>
      <c r="C274" s="59"/>
      <c r="D274" s="59"/>
      <c r="E274" s="59"/>
      <c r="F274" s="163"/>
      <c r="G274" s="59"/>
      <c r="H274" s="59"/>
      <c r="I274" s="59"/>
      <c r="J274" s="59"/>
      <c r="K274" s="164"/>
      <c r="L274" s="59"/>
      <c r="M274" s="59"/>
      <c r="N274" s="59"/>
      <c r="O274" s="59"/>
      <c r="P274" s="59"/>
      <c r="Q274" s="59"/>
      <c r="R274" s="7"/>
      <c r="T274" s="7"/>
      <c r="U274" s="7"/>
      <c r="V274" s="7"/>
      <c r="W274" s="7"/>
      <c r="X274" s="7"/>
      <c r="Y274" s="7"/>
      <c r="Z274" s="7"/>
      <c r="AA274" s="7"/>
      <c r="AB274" s="15"/>
      <c r="AC274" s="15"/>
      <c r="AD274" s="9"/>
      <c r="AE274" s="9"/>
    </row>
    <row r="275" spans="1:31" s="124" customFormat="1" ht="12.75" x14ac:dyDescent="0.25">
      <c r="A275" s="10"/>
      <c r="B275" s="59"/>
      <c r="C275" s="59"/>
      <c r="D275" s="59"/>
      <c r="E275" s="59"/>
      <c r="F275" s="163"/>
      <c r="G275" s="59"/>
      <c r="H275" s="59"/>
      <c r="I275" s="59"/>
      <c r="J275" s="59"/>
      <c r="K275" s="164"/>
      <c r="L275" s="59"/>
      <c r="M275" s="59"/>
      <c r="N275" s="59"/>
      <c r="O275" s="59"/>
      <c r="P275" s="59"/>
      <c r="Q275" s="59"/>
      <c r="R275" s="7"/>
      <c r="T275" s="7"/>
      <c r="U275" s="7"/>
      <c r="V275" s="7"/>
      <c r="W275" s="7"/>
      <c r="X275" s="7"/>
      <c r="Y275" s="7"/>
      <c r="Z275" s="7"/>
      <c r="AA275" s="7"/>
      <c r="AB275" s="15"/>
      <c r="AC275" s="15"/>
      <c r="AD275" s="9"/>
      <c r="AE275" s="9"/>
    </row>
    <row r="278" spans="1:31" s="124" customFormat="1" ht="15" x14ac:dyDescent="0.2">
      <c r="A278" s="186"/>
      <c r="B278" s="187" t="s">
        <v>742</v>
      </c>
      <c r="C278" s="187"/>
      <c r="D278" s="187"/>
      <c r="E278" s="188"/>
      <c r="F278" s="189"/>
      <c r="G278" s="190"/>
      <c r="H278" s="190"/>
      <c r="I278" s="191"/>
      <c r="J278" s="192"/>
      <c r="K278" s="193" t="s">
        <v>743</v>
      </c>
      <c r="L278" s="194"/>
      <c r="M278" s="191"/>
      <c r="N278" s="195" t="s">
        <v>744</v>
      </c>
      <c r="O278" s="192"/>
      <c r="P278" s="192"/>
      <c r="Q278" s="192"/>
      <c r="R278" s="192"/>
      <c r="T278" s="7"/>
      <c r="U278" s="7"/>
      <c r="V278" s="7"/>
      <c r="W278" s="7"/>
      <c r="X278" s="7"/>
      <c r="Y278" s="7"/>
      <c r="Z278" s="7"/>
      <c r="AA278" s="7"/>
      <c r="AB278" s="15"/>
      <c r="AC278" s="15"/>
      <c r="AD278" s="9"/>
      <c r="AE278" s="9"/>
    </row>
    <row r="279" spans="1:31" s="124" customFormat="1" ht="15.75" x14ac:dyDescent="0.25">
      <c r="A279" s="7"/>
      <c r="B279" s="202" t="s">
        <v>745</v>
      </c>
      <c r="C279" s="202"/>
      <c r="D279" s="202"/>
      <c r="E279" s="202"/>
      <c r="F279" s="196"/>
      <c r="G279" s="197"/>
      <c r="H279" s="198" t="s">
        <v>746</v>
      </c>
      <c r="I279" s="196"/>
      <c r="J279" s="196"/>
      <c r="K279" s="196"/>
      <c r="L279" s="202" t="s">
        <v>747</v>
      </c>
      <c r="M279" s="202"/>
      <c r="N279" s="197"/>
      <c r="O279" s="196"/>
      <c r="P279" s="196"/>
      <c r="Q279" s="196"/>
      <c r="R279" s="196"/>
      <c r="T279" s="7"/>
      <c r="U279" s="7"/>
      <c r="V279" s="7"/>
      <c r="W279" s="7"/>
      <c r="X279" s="7"/>
      <c r="Y279" s="7"/>
      <c r="Z279" s="7"/>
      <c r="AA279" s="7"/>
      <c r="AB279" s="15"/>
      <c r="AC279" s="15"/>
      <c r="AD279" s="9"/>
      <c r="AE279" s="9"/>
    </row>
    <row r="280" spans="1:31" s="124" customFormat="1" x14ac:dyDescent="0.25">
      <c r="A280" s="10"/>
      <c r="B280" s="7"/>
      <c r="C280" s="7"/>
      <c r="D280" s="7"/>
      <c r="E280" s="7"/>
      <c r="F280" s="10"/>
      <c r="G280" s="203" t="s">
        <v>748</v>
      </c>
      <c r="H280" s="203"/>
      <c r="I280" s="203"/>
      <c r="J280" s="7"/>
      <c r="L280" s="7"/>
      <c r="M280" s="7"/>
      <c r="N280" s="7"/>
      <c r="O280" s="7"/>
      <c r="P280" s="7"/>
      <c r="Q280" s="7"/>
      <c r="R280" s="7"/>
      <c r="T280" s="7"/>
      <c r="U280" s="7"/>
      <c r="V280" s="7"/>
      <c r="W280" s="7"/>
      <c r="X280" s="7"/>
      <c r="Y280" s="7"/>
      <c r="Z280" s="7"/>
      <c r="AA280" s="7"/>
      <c r="AB280" s="15"/>
      <c r="AC280" s="15"/>
      <c r="AD280" s="9"/>
      <c r="AE280" s="9"/>
    </row>
  </sheetData>
  <sheetProtection algorithmName="SHA-512" hashValue="FxwcJtpCGbOZ5l/A3wttpZzjk7YR7n595nHGdbt5Y+X/mi3H95O651WwRwbJwwANq9j1zpnKxUKs6MxaSWXm2A==" saltValue="5c9ABQO9xlAXR/e/7z+gAQ==" spinCount="100000" sheet="1" objects="1" scenarios="1" selectLockedCells="1" selectUnlockedCells="1"/>
  <autoFilter xmlns:x14="http://schemas.microsoft.com/office/spreadsheetml/2009/9/main" ref="A20:EK248">
    <filterColumn colId="28">
      <filters blank="1">
        <mc:AlternateContent xmlns:mc="http://schemas.openxmlformats.org/markup-compatibility/2006">
          <mc:Choice Requires="x14">
            <x14:filter val="да  _x000a_пп и) п.7- закупки по которым услуги осуществляются органом исполнительной власти"/>
            <x14:filter val="да  _x000a_пп м) п.7- закупки энергоносителей"/>
            <x14:filter val="да_x000a_ пп з) п.7 - закупки услуг по водоснабжению, водоотведению, теплоснабжению и газоснабжению (за исключением услуг по реализации сжиженного газа), а также по подключению (присоединению) к сетям инженерно-технического обеспечения по регулируемым в соответствии с законодательством Российской Федерации ценам (тарифам)"/>
            <x14:filter val="да_x000a_пп в) п.7 - закупки, которые относятся к сфере деятельности субъектов естественных монополий в соответствии с Федеральным законом &quot;О естественных монополиях&quot;"/>
            <x14:filter val="да_x000a_пп д) п.7 -  закупка финансовых услуг, включая банковские услуги, страховые услуги"/>
            <x14:filter val="да_x000a_пп д) п.7 - закупки финансовых услуг, включая банковские услуги, страховые услуги, услуги на рынке ценных бумаг, услуги по договору лизинга, а также услуги, оказываемые финансовой организацией и связанные с привлечением и (или) размещением денежных средств юридических и физических лиц"/>
            <x14:filter val="да_x000a_пп и) п.7 -закупки работ (услуг), выполнение (оказание) которых может осуществляться только органом исполнительной власти в соответствии с его полномочиями либо подведомственными ему государственным учреждением и государственным унитарным предприятием,"/>
            <x14:filter val="да_x000a_пп п) п.7 - закупки результатов интеллектуальной деятельности у поставщика (исполнителя, подрядчика), обладающего исключительным правом на результат интеллектуальной деятельности или на средство индивидуализации, удостоверенным правоустанавливающим документом"/>
            <x14:filter val="да_x000a_пп х) п.7 -закупки услуг подвижной радиотелефонной связи"/>
            <x14:filter val="да_x000a_пп ц) п.7 - закупки услуг образовательных организаций"/>
          </mc:Choice>
          <mc:Fallback>
            <filter val="да  _x000a_пп и) п.7- закупки по которым услуги осуществляются органом исполнительной власти"/>
            <filter val="да  _x000a_пп м) п.7- закупки энергоносителей"/>
            <filter val="да_x000a_пп в) п.7 - закупки, которые относятся к сфере деятельности субъектов естественных монополий в соответствии с Федеральным законом &quot;О естественных монополиях&quot;"/>
            <filter val="да_x000a_пп д) п.7 -  закупка финансовых услуг, включая банковские услуги, страховые услуги"/>
            <filter val="да_x000a_пп и) п.7 -закупки работ (услуг), выполнение (оказание) которых может осуществляться только органом исполнительной власти в соответствии с его полномочиями либо подведомственными ему государственным учреждением и государственным унитарным предприятием,"/>
            <filter val="да_x000a_пп х) п.7 -закупки услуг подвижной радиотелефонной связи"/>
            <filter val="да_x000a_пп ц) п.7 - закупки услуг образовательных организаций"/>
          </mc:Fallback>
        </mc:AlternateContent>
      </filters>
    </filterColumn>
    <sortState ref="A21:EG202">
      <sortCondition ref="L21:L172"/>
    </sortState>
  </autoFilter>
  <mergeCells count="41">
    <mergeCell ref="A7:D7"/>
    <mergeCell ref="E7:K7"/>
    <mergeCell ref="A8:D8"/>
    <mergeCell ref="E8:K8"/>
    <mergeCell ref="A9:D9"/>
    <mergeCell ref="E9:K9"/>
    <mergeCell ref="A10:D10"/>
    <mergeCell ref="E10:K10"/>
    <mergeCell ref="A11:D11"/>
    <mergeCell ref="E11:K11"/>
    <mergeCell ref="A12:D12"/>
    <mergeCell ref="E12:K12"/>
    <mergeCell ref="A13:D13"/>
    <mergeCell ref="E13:K13"/>
    <mergeCell ref="A16:A19"/>
    <mergeCell ref="B16:B19"/>
    <mergeCell ref="C16:C19"/>
    <mergeCell ref="D16:M16"/>
    <mergeCell ref="F18:F19"/>
    <mergeCell ref="G18:G19"/>
    <mergeCell ref="AB16:AB19"/>
    <mergeCell ref="AC16:AC19"/>
    <mergeCell ref="AD16:AD19"/>
    <mergeCell ref="D17:D19"/>
    <mergeCell ref="E17:E19"/>
    <mergeCell ref="F17:G17"/>
    <mergeCell ref="H17:H19"/>
    <mergeCell ref="I17:J18"/>
    <mergeCell ref="K17:K19"/>
    <mergeCell ref="L17:M18"/>
    <mergeCell ref="N16:N19"/>
    <mergeCell ref="O16:O19"/>
    <mergeCell ref="P16:P19"/>
    <mergeCell ref="Q16:Q19"/>
    <mergeCell ref="R16:V18"/>
    <mergeCell ref="W16:AA18"/>
    <mergeCell ref="A244:B244"/>
    <mergeCell ref="H251:I251"/>
    <mergeCell ref="B279:E279"/>
    <mergeCell ref="L279:M279"/>
    <mergeCell ref="G280:I280"/>
  </mergeCells>
  <conditionalFormatting sqref="W22:AA61 W63:AA72 W74:AA231">
    <cfRule type="cellIs" dxfId="8" priority="9" stopIfTrue="1" operator="equal">
      <formula>0</formula>
    </cfRule>
  </conditionalFormatting>
  <conditionalFormatting sqref="W254 Y245:AA245">
    <cfRule type="cellIs" dxfId="7" priority="8" stopIfTrue="1" operator="equal">
      <formula>0</formula>
    </cfRule>
  </conditionalFormatting>
  <conditionalFormatting sqref="R222:R227">
    <cfRule type="cellIs" dxfId="6" priority="7" stopIfTrue="1" operator="equal">
      <formula>0</formula>
    </cfRule>
  </conditionalFormatting>
  <conditionalFormatting sqref="R228:R230">
    <cfRule type="cellIs" dxfId="5" priority="6" stopIfTrue="1" operator="equal">
      <formula>0</formula>
    </cfRule>
  </conditionalFormatting>
  <conditionalFormatting sqref="R243">
    <cfRule type="cellIs" dxfId="4" priority="5" stopIfTrue="1" operator="equal">
      <formula>0</formula>
    </cfRule>
  </conditionalFormatting>
  <conditionalFormatting sqref="W242:AA243">
    <cfRule type="cellIs" dxfId="3" priority="4" stopIfTrue="1" operator="equal">
      <formula>0</formula>
    </cfRule>
  </conditionalFormatting>
  <conditionalFormatting sqref="W232:AA241">
    <cfRule type="cellIs" dxfId="2" priority="3" stopIfTrue="1" operator="equal">
      <formula>0</formula>
    </cfRule>
  </conditionalFormatting>
  <conditionalFormatting sqref="W62:AA62">
    <cfRule type="cellIs" dxfId="1" priority="2" stopIfTrue="1" operator="equal">
      <formula>0</formula>
    </cfRule>
  </conditionalFormatting>
  <conditionalFormatting sqref="W73:AA73">
    <cfRule type="cellIs" dxfId="0" priority="1" stopIfTrue="1" operator="equal">
      <formula>0</formula>
    </cfRule>
  </conditionalFormatting>
  <hyperlinks>
    <hyperlink ref="E10" r:id="rId1"/>
  </hyperlinks>
  <printOptions horizontalCentered="1"/>
  <pageMargins left="0.25" right="0.25" top="0.75" bottom="0.75" header="0.3" footer="0.3"/>
  <pageSetup paperSize="9" scale="53" fitToHeight="0" orientation="landscape" r:id="rId2"/>
  <rowBreaks count="10" manualBreakCount="10">
    <brk id="34" max="29" man="1"/>
    <brk id="55" max="29" man="1"/>
    <brk id="81" max="29" man="1"/>
    <brk id="109" max="29" man="1"/>
    <brk id="136" max="29" man="1"/>
    <brk id="163" max="29" man="1"/>
    <brk id="187" max="29" man="1"/>
    <brk id="212" max="29" man="1"/>
    <brk id="262" max="29" man="1"/>
    <brk id="282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ПЗ_2022_текущий</vt:lpstr>
      <vt:lpstr>ПЗ_2022_текущий!Область_печати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Кошкина</dc:creator>
  <cp:lastModifiedBy>Юлия Кошкина</cp:lastModifiedBy>
  <dcterms:created xsi:type="dcterms:W3CDTF">2022-01-31T10:15:57Z</dcterms:created>
  <dcterms:modified xsi:type="dcterms:W3CDTF">2022-02-21T07:06:25Z</dcterms:modified>
</cp:coreProperties>
</file>